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60" windowWidth="28800" windowHeight="11550" activeTab="5"/>
  </bookViews>
  <sheets>
    <sheet name="Свод" sheetId="8" r:id="rId1"/>
    <sheet name="См№1 Проектные     " sheetId="1" r:id="rId2"/>
    <sheet name="2 Геодез" sheetId="6" r:id="rId3"/>
    <sheet name="Геология" sheetId="7" r:id="rId4"/>
    <sheet name="4Экология" sheetId="9" r:id="rId5"/>
    <sheet name="Экспертиза" sheetId="1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</externalReferences>
  <definedNames>
    <definedName name="\AUTOEXEC">#REF!</definedName>
    <definedName name="\k">#REF!</definedName>
    <definedName name="\m">#REF!</definedName>
    <definedName name="\m1">#REF!</definedName>
    <definedName name="\n">#REF!</definedName>
    <definedName name="\s">#REF!</definedName>
    <definedName name="\z">#REF!</definedName>
    <definedName name="__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_A65560">[1]График!#REF!</definedName>
    <definedName name="_________E65560">[1]График!#REF!</definedName>
    <definedName name="________a2">#REF!</definedName>
    <definedName name="_______A65560">[2]График!#REF!</definedName>
    <definedName name="_______E65560">[2]График!#REF!</definedName>
    <definedName name="______a2">#REF!</definedName>
    <definedName name="______A65560">[1]График!#REF!</definedName>
    <definedName name="______E65560">[1]График!#REF!</definedName>
    <definedName name="_____a2">#REF!</definedName>
    <definedName name="_____A65560">[2]График!#REF!</definedName>
    <definedName name="_____E65560">[2]График!#REF!</definedName>
    <definedName name="____a2">#REF!</definedName>
    <definedName name="____A65560">[2]График!#REF!</definedName>
    <definedName name="____E65560">[2]График!#REF!</definedName>
    <definedName name="___a2">#REF!</definedName>
    <definedName name="___A65560">[2]График!#REF!</definedName>
    <definedName name="___E65560">[2]График!#REF!</definedName>
    <definedName name="___k116">'[3]Зап-3- СЦБ'!#REF!</definedName>
    <definedName name="___k121">'[3]Зап-3- СЦБ'!#REF!</definedName>
    <definedName name="___xlfn.BAHTTEXT" hidden="1">#NAME?</definedName>
    <definedName name="__1_3">'[4]См-2 проектн'!#REF!</definedName>
    <definedName name="__1Excel_BuiltIn_Print_Area_4_1">#REF!</definedName>
    <definedName name="__a2">#REF!</definedName>
    <definedName name="__A65560">[2]График!#REF!</definedName>
    <definedName name="__ajy29">#REF!</definedName>
    <definedName name="__crd1">#REF!</definedName>
    <definedName name="__crd125">#REF!</definedName>
    <definedName name="__crd126">#REF!</definedName>
    <definedName name="__crd127">#REF!</definedName>
    <definedName name="__crd2">#REF!</definedName>
    <definedName name="__crd3">#REF!</definedName>
    <definedName name="__crd444">#REF!</definedName>
    <definedName name="__E65560">[2]График!#REF!</definedName>
    <definedName name="__njy125">#REF!</definedName>
    <definedName name="__njy126">#REF!</definedName>
    <definedName name="__njy127">#REF!</definedName>
    <definedName name="__njy2">#REF!</definedName>
    <definedName name="__njy3">#REF!</definedName>
    <definedName name="__njy333">#REF!</definedName>
    <definedName name="__njy444">#REF!</definedName>
    <definedName name="__noy1">#REF!</definedName>
    <definedName name="__reb125">#REF!</definedName>
    <definedName name="__reb126">#REF!</definedName>
    <definedName name="__reb127">#REF!</definedName>
    <definedName name="__red1">#REF!</definedName>
    <definedName name="__red2">#REF!</definedName>
    <definedName name="__red3">#REF!</definedName>
    <definedName name="__red444">#REF!</definedName>
    <definedName name="__xlfn.BAHTTEXT" hidden="1">#NAME?</definedName>
    <definedName name="_1">'[5]Смета2 проект. раб.'!#REF!</definedName>
    <definedName name="_1_3">'[6]смета 2 проект. работы'!#REF!</definedName>
    <definedName name="_1_5">'[6]смета 2 проект. работы'!#REF!</definedName>
    <definedName name="_19_896">'[6]смета 2 проект. работы'!#REF!</definedName>
    <definedName name="_1Excel_BuiltIn_Print_Area_4_1">#REF!</definedName>
    <definedName name="_2Excel_BuiltIn_Print_Area_2_1">#REF!</definedName>
    <definedName name="_a2">#REF!</definedName>
    <definedName name="_A65560">[7]График!#REF!</definedName>
    <definedName name="_ajy27">#REF!</definedName>
    <definedName name="_ajy28">#REF!</definedName>
    <definedName name="_AUTOEXEC">[8]Смета!#REF!</definedName>
    <definedName name="_AUTOEXEC___0">#REF!</definedName>
    <definedName name="_AUTOEXEC___1">#REF!</definedName>
    <definedName name="_AUTOEXEC___8">#REF!</definedName>
    <definedName name="_AUTOEXEC___9">#REF!</definedName>
    <definedName name="_AUTOEXEC_4">#REF!</definedName>
    <definedName name="_ccc2">#REF!</definedName>
    <definedName name="_ccc3">#REF!</definedName>
    <definedName name="_ccc9">#REF!</definedName>
    <definedName name="_E65560">[7]График!#REF!</definedName>
    <definedName name="_k">[8]Смета!#REF!</definedName>
    <definedName name="_k___0">#REF!</definedName>
    <definedName name="_k___1">#REF!</definedName>
    <definedName name="_k___8">#REF!</definedName>
    <definedName name="_k___9">#REF!</definedName>
    <definedName name="_k_4">#REF!</definedName>
    <definedName name="_k116">'[3]Зап-3- СЦБ'!#REF!</definedName>
    <definedName name="_k121">'[3]Зап-3- СЦБ'!#REF!</definedName>
    <definedName name="_m">[8]Смета!#REF!</definedName>
    <definedName name="_m___0">#REF!</definedName>
    <definedName name="_m___1">#REF!</definedName>
    <definedName name="_m___8">#REF!</definedName>
    <definedName name="_m___9">#REF!</definedName>
    <definedName name="_m_4">#REF!</definedName>
    <definedName name="_s">[8]Смета!#REF!</definedName>
    <definedName name="_s___0">#REF!</definedName>
    <definedName name="_s___1">#REF!</definedName>
    <definedName name="_s___8">#REF!</definedName>
    <definedName name="_s___9">#REF!</definedName>
    <definedName name="_s_4">#REF!</definedName>
    <definedName name="_ttt1">#REF!</definedName>
    <definedName name="_ttt2">#REF!</definedName>
    <definedName name="_vv1">#REF!</definedName>
    <definedName name="_vv2">#REF!</definedName>
    <definedName name="_vv3">[9]Суточная!$P$14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z">[8]Смета!#REF!</definedName>
    <definedName name="_z___0">#REF!</definedName>
    <definedName name="_z___1">#REF!</definedName>
    <definedName name="_z___8">#REF!</definedName>
    <definedName name="_z___9">#REF!</definedName>
    <definedName name="_z_4">#REF!</definedName>
    <definedName name="_xlnm._FilterDatabase" hidden="1">#REF!</definedName>
    <definedName name="a">#REF!</definedName>
    <definedName name="aa">#REF!</definedName>
    <definedName name="aaaaaaaaaaaaa">#REF!</definedName>
    <definedName name="ab">#REF!</definedName>
    <definedName name="ad">#REF!</definedName>
    <definedName name="ae">#REF!</definedName>
    <definedName name="ag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pproval">#REF!</definedName>
    <definedName name="approval1">#REF!</definedName>
    <definedName name="ar">#REF!</definedName>
    <definedName name="as">#REF!</definedName>
    <definedName name="asd">#REF!</definedName>
    <definedName name="at">#REF!</definedName>
    <definedName name="au">[10]топография!#REF!</definedName>
    <definedName name="Auto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sis">#REF!</definedName>
    <definedName name="BE">#REF!</definedName>
    <definedName name="BU">#REF!</definedName>
    <definedName name="cc">#REF!</definedName>
    <definedName name="ccc" hidden="1">{#N/A,#N/A,TRUE,"Смета на пасс. обор. №1"}</definedName>
    <definedName name="cccc5">#REF!</definedName>
    <definedName name="CnfName">[11]Лист1!#REF!</definedName>
    <definedName name="CnfName_1">[11]Обновление!#REF!</definedName>
    <definedName name="Code">#REF!</definedName>
    <definedName name="ConfName">[11]Лист1!#REF!</definedName>
    <definedName name="ConfName_1">[11]Обновление!#REF!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currency">#REF!</definedName>
    <definedName name="DateColJournal">#REF!</definedName>
    <definedName name="dck">[12]топография!#REF!</definedName>
    <definedName name="dck_2">[13]топография!#REF!</definedName>
    <definedName name="dck_4">[14]топография!#REF!</definedName>
    <definedName name="dck_5">[15]топография!#REF!</definedName>
    <definedName name="DD">#REF!</definedName>
    <definedName name="dfgd">#REF!</definedName>
    <definedName name="dgfdgfdf">#REF!</definedName>
    <definedName name="DM">#REF!</definedName>
    <definedName name="DNa">#REF!</definedName>
    <definedName name="DNu">#REF!</definedName>
    <definedName name="DS">#REF!</definedName>
    <definedName name="EILName">[11]Лист1!#REF!</definedName>
    <definedName name="EILName_1">[11]Обновление!#REF!</definedName>
    <definedName name="euro">[16]вариант!#REF!</definedName>
    <definedName name="Excel_BuiltIn__FilterDatabase_3_1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0_11">"$#ССЫЛ!.$A$1:$I$52"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3_1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ff">'[17]Табл38-7'!#REF!</definedName>
    <definedName name="fgdfgd">#REF!</definedName>
    <definedName name="gddfg">#REF!</definedName>
    <definedName name="gdgd">#REF!</definedName>
    <definedName name="gg">'[17]Табл38-7'!#REF!</definedName>
    <definedName name="group">#REF!</definedName>
    <definedName name="h">#REF!</definedName>
    <definedName name="hghg">'[17]Табл38-7'!#REF!</definedName>
    <definedName name="hhhhhhhhhhh">#REF!</definedName>
    <definedName name="hPriceRange">[11]Лист1!#REF!</definedName>
    <definedName name="hPriceRange_1">[11]Цена!#REF!</definedName>
    <definedName name="idPriceColumn">[11]Лист1!#REF!</definedName>
    <definedName name="idPriceColumn_1">[11]Цена!#REF!</definedName>
    <definedName name="iii" hidden="1">{#N/A,#N/A,FALSE,"Шаблон_Спец1"}</definedName>
    <definedName name="in">#REF!</definedName>
    <definedName name="infl">[18]ПДР!#REF!</definedName>
    <definedName name="Itog">#REF!</definedName>
    <definedName name="Itog_2">#REF!</definedName>
    <definedName name="Itog_3">#REF!</definedName>
    <definedName name="Itog_4">#REF!</definedName>
    <definedName name="kp">[18]ПДР!#REF!</definedName>
    <definedName name="l">#REF!</definedName>
    <definedName name="m">#REF!</definedName>
    <definedName name="month">#REF!</definedName>
    <definedName name="n">#REF!</definedName>
    <definedName name="Nalog">#REF!</definedName>
    <definedName name="Name">#REF!</definedName>
    <definedName name="njgj">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NumColJournal">#REF!</definedName>
    <definedName name="o">#REF!</definedName>
    <definedName name="OELName">[11]Лист1!#REF!</definedName>
    <definedName name="OELName_1">[11]Обновление!#REF!</definedName>
    <definedName name="OFS">#REF!</definedName>
    <definedName name="OPLName">[11]Лист1!#REF!</definedName>
    <definedName name="OPLName_1">[11]Обновление!#REF!</definedName>
    <definedName name="p">[11]Лист1!#REF!</definedName>
    <definedName name="p_1">[11]Product!#REF!</definedName>
    <definedName name="PO">#REF!</definedName>
    <definedName name="PriceRange">[11]Лист1!#REF!</definedName>
    <definedName name="PriceRange_1">[11]Цена!#REF!</definedName>
    <definedName name="propis">#REF!</definedName>
    <definedName name="PU">#REF!</definedName>
    <definedName name="reason">#REF!</definedName>
    <definedName name="rebb3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r">'[19]Пример расчета'!#REF!</definedName>
    <definedName name="sa">#REF!</definedName>
    <definedName name="sb">#REF!</definedName>
    <definedName name="sc">#REF!</definedName>
    <definedName name="sd">#REF!</definedName>
    <definedName name="sdgas">#REF!</definedName>
    <definedName name="se">#REF!</definedName>
    <definedName name="sector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M">#REF!</definedName>
    <definedName name="SM_4">#REF!</definedName>
    <definedName name="SM_SM">#REF!</definedName>
    <definedName name="SM_SM_4">#REF!</definedName>
    <definedName name="SM_STO">#REF!</definedName>
    <definedName name="SM_STO___0">[20]топография!#REF!</definedName>
    <definedName name="SM_STO___1">'[21]13.1'!#REF!</definedName>
    <definedName name="SM_STO___3">#REF!</definedName>
    <definedName name="SM_STO_1">'[19]СМЕТА проект'!#REF!</definedName>
    <definedName name="SM_STO_2">[22]РП!#REF!</definedName>
    <definedName name="SM_STO_3">[23]топография!#REF!</definedName>
    <definedName name="SM_STO_4">[24]топография!#REF!</definedName>
    <definedName name="SM_STO_5">[25]ЭХЗ!#REF!</definedName>
    <definedName name="SM_STO_6">#REF!</definedName>
    <definedName name="SM_STO_7">#REF!</definedName>
    <definedName name="SM_STO1">#REF!</definedName>
    <definedName name="SM_STO1_2">#REF!</definedName>
    <definedName name="SM_STO1_4">#REF!</definedName>
    <definedName name="SM_STO1_5">#REF!</definedName>
    <definedName name="SM_STO1_6">#REF!</definedName>
    <definedName name="SM_STO1_7">#REF!</definedName>
    <definedName name="SM_STO2">#REF!</definedName>
    <definedName name="SM_STO2_2">#REF!</definedName>
    <definedName name="SM_STO2_4">#REF!</definedName>
    <definedName name="SM_STO3">#REF!</definedName>
    <definedName name="SM_STO3_5">#REF!</definedName>
    <definedName name="Smmmmmmmmmmmmmmm">#REF!</definedName>
    <definedName name="smq">#REF!</definedName>
    <definedName name="sn">#REF!</definedName>
    <definedName name="so">#REF!</definedName>
    <definedName name="sp">#REF!</definedName>
    <definedName name="sq">#REF!</definedName>
    <definedName name="sr">#REF!</definedName>
    <definedName name="st">#REF!</definedName>
    <definedName name="su">#REF!</definedName>
    <definedName name="sub">#REF!</definedName>
    <definedName name="subject">#REF!</definedName>
    <definedName name="SUM_">#REF!</definedName>
    <definedName name="SUM__1">#REF!</definedName>
    <definedName name="SUM__2">#REF!</definedName>
    <definedName name="SUM__3">[23]топография!#REF!</definedName>
    <definedName name="SUM__4">#REF!</definedName>
    <definedName name="SUM__6">#REF!</definedName>
    <definedName name="SUM__7">#REF!</definedName>
    <definedName name="SUM_1">#REF!</definedName>
    <definedName name="SUM_1_2">#REF!</definedName>
    <definedName name="SUM_1_4">#REF!</definedName>
    <definedName name="SUM_1_5">#REF!</definedName>
    <definedName name="SUM_1_6">#REF!</definedName>
    <definedName name="SUM_1_7">#REF!</definedName>
    <definedName name="sum_2">#REF!</definedName>
    <definedName name="SUM_3">#REF!</definedName>
    <definedName name="SUM_3_5">#REF!</definedName>
    <definedName name="SV">#REF!</definedName>
    <definedName name="sw">#REF!</definedName>
    <definedName name="sx">#REF!</definedName>
    <definedName name="sy">#REF!</definedName>
    <definedName name="sz">#REF!</definedName>
    <definedName name="tttt">[26]!tttt</definedName>
    <definedName name="type">#REF!</definedName>
    <definedName name="USA">[27]Шкаф!#REF!</definedName>
    <definedName name="USA_1">#REF!</definedName>
    <definedName name="v">#REF!</definedName>
    <definedName name="vvvv8">#REF!</definedName>
    <definedName name="vvvv9">[9]Суточная!$I$14</definedName>
    <definedName name="vvvvv">#REF!</definedName>
    <definedName name="week">#REF!</definedName>
    <definedName name="wrn.1." hidden="1">{#N/A,#N/A,FALSE,"Шаблон_Спец1"}</definedName>
    <definedName name="wrn.2" hidden="1">{#N/A,#N/A,FALSE,"Шаблон_Спец1"}</definedName>
    <definedName name="wrn.sp2344." hidden="1">{#N/A,#N/A,TRUE,"Смета на пасс. обор. №1"}</definedName>
    <definedName name="wrn.sp2345" hidden="1">{#N/A,#N/A,TRUE,"Смета на пасс. обор. №1"}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hidden="1">{"Смета1",#N/A,FALSE,"Смета";"Смета2а",#N/A,FALSE,"Смета"}</definedName>
    <definedName name="wrn.о1." hidden="1">{#N/A,#N/A,FALSE,"Акт-Смета"}</definedName>
    <definedName name="wrn.тест." hidden="1">{#N/A,#N/A,TRUE,"Транспорт";#N/A,#N/A,TRUE,"Оклад"}</definedName>
    <definedName name="wwww1">#REF!</definedName>
    <definedName name="y">#REF!</definedName>
    <definedName name="Yes">#REF!</definedName>
    <definedName name="yn">#REF!</definedName>
    <definedName name="yyy">#REF!</definedName>
    <definedName name="zag">#REF!</definedName>
    <definedName name="ZAK1">#REF!</definedName>
    <definedName name="ZAK1___0">#REF!</definedName>
    <definedName name="ZAK1_2">#REF!</definedName>
    <definedName name="ZAK1_5">#REF!</definedName>
    <definedName name="ZAK1_6">#REF!</definedName>
    <definedName name="ZAK1_7">#REF!</definedName>
    <definedName name="ZAK2">#REF!</definedName>
    <definedName name="ZAK2_5">#REF!</definedName>
    <definedName name="ZO">#REF!</definedName>
    <definedName name="zzz">#REF!</definedName>
    <definedName name="а">#REF!</definedName>
    <definedName name="а1">#REF!</definedName>
    <definedName name="А15">#REF!</definedName>
    <definedName name="А2">#REF!</definedName>
    <definedName name="А34">#REF!</definedName>
    <definedName name="а36">#REF!</definedName>
    <definedName name="а36___0">#REF!</definedName>
    <definedName name="а36___7">#REF!</definedName>
    <definedName name="а36_4">#REF!</definedName>
    <definedName name="аа">#REF!</definedName>
    <definedName name="ааааааааыфффф">#REF!</definedName>
    <definedName name="ав">#REF!</definedName>
    <definedName name="авжддд">#REF!</definedName>
    <definedName name="авмиви">#REF!</definedName>
    <definedName name="авт">#REF!</definedName>
    <definedName name="Автомат">[28]Смета!#REF!</definedName>
    <definedName name="авы">[27]Шкаф!#REF!</definedName>
    <definedName name="АКСТ">'[29]Лист опроса'!$B$22</definedName>
    <definedName name="апиаоп">[30]Смета!#REF!</definedName>
    <definedName name="апр">[30]топография!#REF!</definedName>
    <definedName name="АСУТП">#REF!</definedName>
    <definedName name="АФС">[31]топография!#REF!</definedName>
    <definedName name="_xlnm.Database">#REF!</definedName>
    <definedName name="БАК">#REF!</definedName>
    <definedName name="быч">'[32]свод 2'!$A$7</definedName>
    <definedName name="в">'[3]Зап-3- СЦБ'!#REF!</definedName>
    <definedName name="в1">'[33]Зап-3- СЦБ'!#REF!</definedName>
    <definedName name="ва">#N/A</definedName>
    <definedName name="вава">[34]топография!#REF!</definedName>
    <definedName name="Валюта">#REF!</definedName>
    <definedName name="вап">#REF!</definedName>
    <definedName name="вапро" hidden="1">{#N/A,#N/A,FALSE,"Шаблон_Спец1"}</definedName>
    <definedName name="ВАХ" hidden="1">{#N/A,#N/A,FALSE,"Акт-Смета"}</definedName>
    <definedName name="Вахты" hidden="1">{#N/A,#N/A,FALSE,"Акт-Смета"}</definedName>
    <definedName name="вв">#REF!</definedName>
    <definedName name="ввв">#REF!</definedName>
    <definedName name="виды">#REF!</definedName>
    <definedName name="вика">#REF!</definedName>
    <definedName name="внеш">#REF!</definedName>
    <definedName name="ВНИИСТ1">#REF!</definedName>
    <definedName name="вравар">#REF!</definedName>
    <definedName name="вравар_4">#REF!</definedName>
    <definedName name="Времен">[35]Коэфф!$B$2</definedName>
    <definedName name="Всего_по_смете">#REF!</definedName>
    <definedName name="ВсегоЗП">#REF!</definedName>
    <definedName name="Вспомогательные_работы">#REF!</definedName>
    <definedName name="ВТ">#REF!</definedName>
    <definedName name="ВУКЕП">#REF!</definedName>
    <definedName name="выавы">[27]Коэфф1.!#REF!</definedName>
    <definedName name="ВЫЕЗД_всего">[36]РасчетКомандир1!$M$1:$M$65536</definedName>
    <definedName name="ВЫЕЗД_всего_1">[36]РасчетКомандир2!$O$1:$O$65536</definedName>
    <definedName name="ВЫЕЗД_период">[36]РасчетКомандир1!$E$1:$E$65536</definedName>
    <definedName name="ВЫЕЗД_период_1">[36]РасчетКомандир2!$E$1:$E$65536</definedName>
    <definedName name="выфвы">[37]ПДР!#REF!</definedName>
    <definedName name="Вычислительная_техника">[27]Коэфф1.!#REF!</definedName>
    <definedName name="Вычислительная_техника_1">#REF!</definedName>
    <definedName name="Г">'[38]свод 2'!$A$7</definedName>
    <definedName name="газ">'[39]свод 3'!$D$13</definedName>
    <definedName name="ггг" hidden="1">{#N/A,#N/A,FALSE,"Шаблон_Спец1"}</definedName>
    <definedName name="гелог">#REF!</definedName>
    <definedName name="гео">#REF!</definedName>
    <definedName name="геодезия">#REF!</definedName>
    <definedName name="геол">[40]Смета!#REF!</definedName>
    <definedName name="геол.1">#REF!</definedName>
    <definedName name="Геол_Лазаревск">[41]топография!#REF!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[42]Смета!#REF!</definedName>
    <definedName name="Гидр">[43]топография!#REF!</definedName>
    <definedName name="Гидро">[42]топография!#REF!</definedName>
    <definedName name="гидро1">#REF!</definedName>
    <definedName name="гидро1___0">#REF!</definedName>
    <definedName name="гидро1_4">#REF!</definedName>
    <definedName name="гидрол">#REF!</definedName>
    <definedName name="Гидролог">#REF!</definedName>
    <definedName name="Гидрология_7.03.08">[44]топография!#REF!</definedName>
    <definedName name="ГИП">#REF!</definedName>
    <definedName name="год">#REF!</definedName>
    <definedName name="город">#REF!</definedName>
    <definedName name="группа">#REF!</definedName>
    <definedName name="гф" hidden="1">{#N/A,#N/A,FALSE,"Акт-Смета"}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[45]Смета!#REF!</definedName>
    <definedName name="ддд">'[46]СметаСводная Рыб'!$C$13</definedName>
    <definedName name="Дельта">[47]DATA!$B$4</definedName>
    <definedName name="Дефлятор">#REF!</definedName>
    <definedName name="Диск">#REF!</definedName>
    <definedName name="ДК">#REF!</definedName>
    <definedName name="Длинна_границы">#REF!</definedName>
    <definedName name="Длинна_трассы">#REF!</definedName>
    <definedName name="должность">#REF!</definedName>
    <definedName name="Доп._оборудование">[27]Коэфф1.!#REF!</definedName>
    <definedName name="Доп._оборудование_1">#REF!</definedName>
    <definedName name="Доп_оборуд">#REF!</definedName>
    <definedName name="Дорога">[27]Шкаф!#REF!</definedName>
    <definedName name="Дорога_1">#REF!</definedName>
    <definedName name="ДСК">[48]топография!#REF!</definedName>
    <definedName name="ДСК_2">[49]топография!#REF!</definedName>
    <definedName name="ДСК_3">[44]топография!#REF!</definedName>
    <definedName name="ДСК_4">[50]топография!#REF!</definedName>
    <definedName name="дск1">[51]топография!#REF!</definedName>
    <definedName name="дтс">'[52]СметаСводная Рыб'!$C$13</definedName>
    <definedName name="е">#REF!</definedName>
    <definedName name="ед">[53]Смета!$D$29</definedName>
    <definedName name="ед2">[54]Смета!$D$26</definedName>
    <definedName name="ее">'[46]СметаСводная Рыб'!$C$9</definedName>
    <definedName name="енагн">[55]Смета!$C$17</definedName>
    <definedName name="жд">#REF!</definedName>
    <definedName name="жжж">#REF!</definedName>
    <definedName name="жпф">#REF!</definedName>
    <definedName name="Зависимые">#REF!</definedName>
    <definedName name="Заказчик">#REF!</definedName>
    <definedName name="Зимнее_удорожание">[35]Коэфф!$B$1</definedName>
    <definedName name="ЗИП_Всего">'[27]Прайс лист'!#REF!</definedName>
    <definedName name="ЗИП_Всего_1">#REF!</definedName>
    <definedName name="зп">[53]Смета!$D$22</definedName>
    <definedName name="зт">[53]Смета!$C$31</definedName>
    <definedName name="и">'[46]СметаСводная Рыб'!$C$9</definedName>
    <definedName name="изыск">#REF!</definedName>
    <definedName name="изыскание_форма">#REF!</definedName>
    <definedName name="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Ы">'[6]смета 2 проект. работы'!#REF!</definedName>
    <definedName name="инж">#REF!</definedName>
    <definedName name="ИПусто">#REF!</definedName>
    <definedName name="итог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 hidden="1">{#N/A,#N/A,TRUE,"Смета на пасс. обор. №1"}</definedName>
    <definedName name="й">#REF!</definedName>
    <definedName name="й1">[55]Смета!$D$17</definedName>
    <definedName name="й2">[55]Смета!$C$17</definedName>
    <definedName name="й3">[55]Смета!$C$20</definedName>
    <definedName name="й34">[55]Смета!$D$12</definedName>
    <definedName name="й5">[55]Смета!$D$11</definedName>
    <definedName name="ййй" hidden="1">{#N/A,#N/A,FALSE,"Акт-Смета"}</definedName>
    <definedName name="йййй">[56]топо!#REF!</definedName>
    <definedName name="йцйц">NA()</definedName>
    <definedName name="йцу">#REF!</definedName>
    <definedName name="к">[57]топография!#REF!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1">'[33]Зап-3- СЦБ'!#REF!</definedName>
    <definedName name="к1117">'[3]Зап-3- СЦБ'!#REF!</definedName>
    <definedName name="К114">'[58]Зап-3- СЦБ'!#REF!</definedName>
    <definedName name="К115">'[58]Зап-3- СЦБ'!#REF!</definedName>
    <definedName name="К12">'[33]Зап-3- СЦБ'!#REF!</definedName>
    <definedName name="к122">'[59]Зап-3- СЦБ'!#REF!</definedName>
    <definedName name="К125">'[58]Зап-3- СЦБ'!#REF!</definedName>
    <definedName name="К128">'[58]Зап-3- СЦБ'!#REF!</definedName>
    <definedName name="К129">'[58]Зап-3- СЦБ'!#REF!</definedName>
    <definedName name="К13">#REF!</definedName>
    <definedName name="К14">'[33]Зап-3- СЦБ'!#REF!</definedName>
    <definedName name="К15">'[33]Зап-3- СЦБ'!#REF!</definedName>
    <definedName name="К16">'[33]Зап-3- СЦБ'!#REF!</definedName>
    <definedName name="К17">#REF!</definedName>
    <definedName name="К19">'[60]См3 СЦБ-зап'!#REF!</definedName>
    <definedName name="К2">#REF!</definedName>
    <definedName name="К20">'[33]Зап-3- СЦБ'!#REF!</definedName>
    <definedName name="К21">'[33]Зап-3- СЦБ'!#REF!</definedName>
    <definedName name="К22">#REF!</definedName>
    <definedName name="К23">'[60]См3 СЦБ-зап'!#REF!</definedName>
    <definedName name="К24">#REF!</definedName>
    <definedName name="К25">'[58]Зап-3- СЦБ'!#REF!</definedName>
    <definedName name="к26">#REF!</definedName>
    <definedName name="К27">'[33]Зап-3- СЦБ'!#REF!</definedName>
    <definedName name="К28">'[33]Зап-3- СЦБ'!#REF!</definedName>
    <definedName name="К29">'[33]Зап-3- СЦБ'!#REF!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'[33]Зап-3- СЦБ'!#REF!</definedName>
    <definedName name="Кабели">[27]Коэфф1.!#REF!</definedName>
    <definedName name="Кабели_1">#REF!</definedName>
    <definedName name="кака">#REF!</definedName>
    <definedName name="кака_4">#REF!</definedName>
    <definedName name="калплан">#REF!</definedName>
    <definedName name="Камеральных">#REF!</definedName>
    <definedName name="Категория_сложности">#REF!</definedName>
    <definedName name="кв">#REF!</definedName>
    <definedName name="кгкг">#REF!</definedName>
    <definedName name="кегн">#REF!</definedName>
    <definedName name="кеке">#REF!</definedName>
    <definedName name="кеке_4">#REF!</definedName>
    <definedName name="КИП">#REF!</definedName>
    <definedName name="КИПиавтом">#REF!</definedName>
    <definedName name="кк">'[61]свод 2'!$A$7</definedName>
    <definedName name="КК1">#REF!</definedName>
    <definedName name="КК2">#REF!</definedName>
    <definedName name="КК3">#REF!</definedName>
    <definedName name="КК4">#REF!</definedName>
    <definedName name="КК5">#REF!</definedName>
    <definedName name="КК6">#REF!</definedName>
    <definedName name="КК8">#REF!</definedName>
    <definedName name="КК9">#REF!</definedName>
    <definedName name="ккк">#REF!</definedName>
    <definedName name="ккк_4">#REF!</definedName>
    <definedName name="кккк">'[3]Зап-3- СЦБ'!#REF!</definedName>
    <definedName name="книга">#REF!</definedName>
    <definedName name="Количество_землепользователей">#REF!</definedName>
    <definedName name="Количество_контуров">#REF!</definedName>
    <definedName name="Количество_культур">#REF!</definedName>
    <definedName name="Количество_планшетов">#REF!</definedName>
    <definedName name="Количество_предприятий">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лп">'[62]СметаСводная Колпино'!$C$5</definedName>
    <definedName name="ком">[63]топография!#REF!</definedName>
    <definedName name="ком.">#REF!</definedName>
    <definedName name="ком___0">[64]топография!#REF!</definedName>
    <definedName name="ком_4">[65]топография!#REF!</definedName>
    <definedName name="ком2">#REF!</definedName>
    <definedName name="команд.">#REF!</definedName>
    <definedName name="командиров.">#REF!</definedName>
    <definedName name="Командировочные_расходы">#REF!</definedName>
    <definedName name="Компетенция">#REF!</definedName>
    <definedName name="Контроллер">[27]Коэфф1.!#REF!</definedName>
    <definedName name="Контроллер_1">#REF!</definedName>
    <definedName name="Конф">#REF!</definedName>
    <definedName name="конфл">#REF!</definedName>
    <definedName name="конфл2">#REF!</definedName>
    <definedName name="Коэф_монт">[35]Коэфф!$B$4</definedName>
    <definedName name="Коэфициент">#REF!</definedName>
    <definedName name="Коэффициент">#REF!</definedName>
    <definedName name="коэффициенты">#REF!</definedName>
    <definedName name="кп">#REF!</definedName>
    <definedName name="Кра">[66]СметаСводная!$E$6</definedName>
    <definedName name="Крек">'[29]Лист опроса'!$B$17</definedName>
    <definedName name="Крмпетенция">#REF!</definedName>
    <definedName name="Крп">'[29]Лист опроса'!$B$19</definedName>
    <definedName name="куку">#REF!</definedName>
    <definedName name="Курс">[35]Коэфф!$B$3</definedName>
    <definedName name="Курс_1">#REF!</definedName>
    <definedName name="курс_дол">#REF!</definedName>
    <definedName name="Курс_доллара_США">#REF!</definedName>
    <definedName name="курс1">#REF!</definedName>
    <definedName name="Кэл">'[29]Лист опроса'!$B$20</definedName>
    <definedName name="лаб" hidden="1">{#N/A,#N/A,FALSE,"Акт-Смета"}</definedName>
    <definedName name="лаборатория">#REF!</definedName>
    <definedName name="лд">[67]топография!#REF!</definedName>
    <definedName name="лдл">'[68]Данные для расчёта сметы'!#REF!</definedName>
    <definedName name="ленин">#REF!</definedName>
    <definedName name="лл">#REF!</definedName>
    <definedName name="ллдж">#REF!</definedName>
    <definedName name="ЛФО">#REF!</definedName>
    <definedName name="Мак">[69]сводная!$D$7</definedName>
    <definedName name="метео">#REF!</definedName>
    <definedName name="МетеорУТ">[70]топография!#REF!</definedName>
    <definedName name="мж1">'[71]СметаСводная 1 оч'!$D$6</definedName>
    <definedName name="мин">#REF!</definedName>
    <definedName name="Министерство_транспорта__связи_и_автомобильных_дорог_Самарской_области">#REF!</definedName>
    <definedName name="мит">#REF!</definedName>
    <definedName name="митюгов">'[72]Данные для расчёта сметы'!$J$33</definedName>
    <definedName name="мичм">[73]сводная!$D$7</definedName>
    <definedName name="ммм" hidden="1">{#N/A,#N/A,FALSE,"Акт-Смета"}</definedName>
    <definedName name="мммм" hidden="1">{#N/A,#N/A,FALSE,"Акт-Смета"}</definedName>
    <definedName name="МММММММММ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мп">#REF!</definedName>
    <definedName name="н">[57]топография!#REF!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[74]свод!$A$7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таа">#REF!</definedName>
    <definedName name="НДС">#REF!</definedName>
    <definedName name="Непредв">[35]Коэфф!$B$7</definedName>
    <definedName name="нет">#REF!</definedName>
    <definedName name="НК">'[75]См 1 наруж.водопровод'!$D$6</definedName>
    <definedName name="Номер_договора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>#REF!</definedName>
    <definedName name="об">[53]Смета!$C$29</definedName>
    <definedName name="_xlnm.Print_Area" localSheetId="4">'4Экология'!$A$1:$M$67</definedName>
    <definedName name="_xlnm.Print_Area" localSheetId="0">Свод!$A$1:$F$32</definedName>
    <definedName name="_xlnm.Print_Area" localSheetId="1">'См№1 Проектные     '!$A$1:$R$36</definedName>
    <definedName name="_xlnm.Print_Area" localSheetId="5">Экспертиза!$A$11:$C$39</definedName>
    <definedName name="_xlnm.Print_Area">#REF!</definedName>
    <definedName name="Область_печати_ИМ___3">#REF!</definedName>
    <definedName name="Область_печати_ИМ_1">#REF!</definedName>
    <definedName name="Область_печати_ИМ_2">#REF!</definedName>
    <definedName name="Область_печати_ИМ_6">#REF!</definedName>
    <definedName name="Область_печати_ИМ_7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.стадии">#REF!</definedName>
    <definedName name="Обоснование_поправки">#REF!</definedName>
    <definedName name="общая">[22]топография!#REF!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3">#REF!</definedName>
    <definedName name="объем___0___0___0___1">#REF!</definedName>
    <definedName name="объем___0___0___0___3">#REF!</definedName>
    <definedName name="объем___0___0___0___5">#REF!</definedName>
    <definedName name="объем___0___0___0_1">#REF!</definedName>
    <definedName name="объем___0___0___0_3">#REF!</definedName>
    <definedName name="объем___0___0___0_5">#REF!</definedName>
    <definedName name="объем___0___0___1">#REF!</definedName>
    <definedName name="объем___0___0___2">#REF!</definedName>
    <definedName name="объем___0___0___3">#REF!</definedName>
    <definedName name="объем___0___0___3___0">#REF!</definedName>
    <definedName name="объем___0___0___3_3">#REF!</definedName>
    <definedName name="объем___0___0___4">#REF!</definedName>
    <definedName name="объем___0___0___4_3">#REF!</definedName>
    <definedName name="объем___0___0___5">#REF!</definedName>
    <definedName name="объем___0___0___6">#REF!</definedName>
    <definedName name="объем___0___0___7">#REF!</definedName>
    <definedName name="объем___0___0___8">#REF!</definedName>
    <definedName name="объем___0___0___9">#REF!</definedName>
    <definedName name="объем___0___0_1">#REF!</definedName>
    <definedName name="объем___0___0_3">#REF!</definedName>
    <definedName name="объем___0___0_5">#REF!</definedName>
    <definedName name="объем___0___1">#REF!</definedName>
    <definedName name="объем___0___1___0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5">#REF!</definedName>
    <definedName name="объем___0___2_1">#REF!</definedName>
    <definedName name="объем___0___2_3">#REF!</definedName>
    <definedName name="объем___0___2_5">#REF!</definedName>
    <definedName name="объем___0___3">#REF!</definedName>
    <definedName name="объем___0___3___0">#REF!</definedName>
    <definedName name="объем___0___3___3">#REF!</definedName>
    <definedName name="объем___0___3___5">#REF!</definedName>
    <definedName name="объем___0___3_1">#REF!</definedName>
    <definedName name="объем___0___3_3">#REF!</definedName>
    <definedName name="объем___0___3_5">#REF!</definedName>
    <definedName name="объем___0___4">#REF!</definedName>
    <definedName name="объем___0___4___0">#REF!</definedName>
    <definedName name="объем___0___4___5">#REF!</definedName>
    <definedName name="объем___0___4_1">#REF!</definedName>
    <definedName name="объем___0___4_3">#REF!</definedName>
    <definedName name="объем___0___4_5">#REF!</definedName>
    <definedName name="объем___0___5">#REF!</definedName>
    <definedName name="объем___0___5___0">#REF!</definedName>
    <definedName name="объем___0___6">#REF!</definedName>
    <definedName name="объем___0___6___0">#REF!</definedName>
    <definedName name="объем___0___7">#REF!</definedName>
    <definedName name="объем___0___8">#REF!</definedName>
    <definedName name="объем___0___8___0">#REF!</definedName>
    <definedName name="объем___0___9">"$#ССЫЛ!.$M$1:$M$32000"</definedName>
    <definedName name="объем___0_1">#REF!</definedName>
    <definedName name="объем___0_3">#REF!</definedName>
    <definedName name="объем___0_4">#REF!</definedName>
    <definedName name="объем___0_5">#REF!</definedName>
    <definedName name="объем___1">#REF!</definedName>
    <definedName name="объем___1___0">#REF!</definedName>
    <definedName name="объем___1___0___0">#REF!</definedName>
    <definedName name="объем___1___1">#REF!</definedName>
    <definedName name="объем___1___5">#REF!</definedName>
    <definedName name="объем___1_1">#REF!</definedName>
    <definedName name="объем___1_3">#REF!</definedName>
    <definedName name="объем___1_5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>#REF!</definedName>
    <definedName name="объем___10_3">#REF!</definedName>
    <definedName name="объем___10_4">#REF!</definedName>
    <definedName name="объем___10_5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1">#REF!</definedName>
    <definedName name="объем___2___0___0___3">#REF!</definedName>
    <definedName name="объем___2___0___0___5">#REF!</definedName>
    <definedName name="объем___2___0___0_1">#REF!</definedName>
    <definedName name="объем___2___0___0_3">#REF!</definedName>
    <definedName name="объем___2___0___0_5">#REF!</definedName>
    <definedName name="объем___2___0___1">#REF!</definedName>
    <definedName name="объем___2___0___3">#REF!</definedName>
    <definedName name="объем___2___0___5">#REF!</definedName>
    <definedName name="объем___2___0___6">#REF!</definedName>
    <definedName name="объем___2___0___7">#REF!</definedName>
    <definedName name="объем___2___0___8">#REF!</definedName>
    <definedName name="объем___2___0___9">#REF!</definedName>
    <definedName name="объем___2___0_1">#REF!</definedName>
    <definedName name="объем___2___0_3">#REF!</definedName>
    <definedName name="объем___2___0_5">#REF!</definedName>
    <definedName name="объем___2___1">#REF!</definedName>
    <definedName name="объем___2___1___0">#REF!</definedName>
    <definedName name="объем___2___10">#REF!</definedName>
    <definedName name="объем___2___12">#REF!</definedName>
    <definedName name="объем___2___2">#REF!</definedName>
    <definedName name="объем___2___3">#REF!</definedName>
    <definedName name="объем___2___4">#REF!</definedName>
    <definedName name="объем___2___4___0">#REF!</definedName>
    <definedName name="объем___2___4___5">#REF!</definedName>
    <definedName name="объем___2___4_1">#REF!</definedName>
    <definedName name="объем___2___4_3">#REF!</definedName>
    <definedName name="объем___2___4_5">#REF!</definedName>
    <definedName name="объем___2___5">#REF!</definedName>
    <definedName name="объем___2___6">#REF!</definedName>
    <definedName name="объем___2___6___0">#REF!</definedName>
    <definedName name="объем___2___7">#REF!</definedName>
    <definedName name="объем___2___8">#REF!</definedName>
    <definedName name="объем___2___8___0">#REF!</definedName>
    <definedName name="объем___2___9">"$#ССЫЛ!.$M$1:$M$32000"</definedName>
    <definedName name="объем___2_1">#REF!</definedName>
    <definedName name="объем___2_3">#REF!</definedName>
    <definedName name="объем___2_4">#REF!</definedName>
    <definedName name="объем___2_5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>#REF!</definedName>
    <definedName name="объем___3___0_1">NA()</definedName>
    <definedName name="объем___3___0_3">NA()</definedName>
    <definedName name="объем___3___0_5">#REF!</definedName>
    <definedName name="объем___3___1">#REF!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4___0">#REF!</definedName>
    <definedName name="объем___3___5">#REF!</definedName>
    <definedName name="объем___3___6">#REF!</definedName>
    <definedName name="объем___3___8">#REF!</definedName>
    <definedName name="объем___3___8___0">#REF!</definedName>
    <definedName name="объем___3___9">#REF!</definedName>
    <definedName name="объем___3_1">#REF!</definedName>
    <definedName name="объем___3_3">#REF!</definedName>
    <definedName name="объем___3_5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1">#REF!</definedName>
    <definedName name="объем___4___0___0___3">#REF!</definedName>
    <definedName name="объем___4___0___0___5">#REF!</definedName>
    <definedName name="объем___4___0___0_1">#REF!</definedName>
    <definedName name="объем___4___0___0_3">#REF!</definedName>
    <definedName name="объем___4___0___0_5">#REF!</definedName>
    <definedName name="объем___4___0___1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>#REF!</definedName>
    <definedName name="объем___4___0_3">#REF!</definedName>
    <definedName name="объем___4___0_5">NA()</definedName>
    <definedName name="объем___4___1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3___0">#REF!</definedName>
    <definedName name="объем___4___4">#REF!</definedName>
    <definedName name="объем___4___5">#REF!</definedName>
    <definedName name="объем___4___6">#REF!</definedName>
    <definedName name="объем___4___6___0">#REF!</definedName>
    <definedName name="объем___4___7">#REF!</definedName>
    <definedName name="объем___4___8">#REF!</definedName>
    <definedName name="объем___4___8___0">#REF!</definedName>
    <definedName name="объем___4___9">"$#ССЫЛ!.$M$1:$M$32000"</definedName>
    <definedName name="объем___4_1">#REF!</definedName>
    <definedName name="объем___4_3">NA()</definedName>
    <definedName name="объем___4_4">#REF!</definedName>
    <definedName name="объем___4_5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1">#REF!</definedName>
    <definedName name="объем___5___0___5">#REF!</definedName>
    <definedName name="объем___5___0_1">#REF!</definedName>
    <definedName name="объем___5___0_3">#REF!</definedName>
    <definedName name="объем___5___0_5">#REF!</definedName>
    <definedName name="объем___5___1">#REF!</definedName>
    <definedName name="объем___5___3">NA()</definedName>
    <definedName name="объем___5___5">NA()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1">#REF!</definedName>
    <definedName name="объем___6___0___3">#REF!</definedName>
    <definedName name="объем___6___0___5">#REF!</definedName>
    <definedName name="объем___6___0_1">#REF!</definedName>
    <definedName name="объем___6___0_3">#REF!</definedName>
    <definedName name="объем___6___0_5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3">#REF!</definedName>
    <definedName name="объем___6___4">#REF!</definedName>
    <definedName name="объем___6___5">NA()</definedName>
    <definedName name="объем___6___6">#REF!</definedName>
    <definedName name="объем___6___6___0">#REF!</definedName>
    <definedName name="объем___6___7">NA()</definedName>
    <definedName name="объем___6___8">#REF!</definedName>
    <definedName name="объем___6___8___0">#REF!</definedName>
    <definedName name="объем___6___9">"$#ССЫЛ!.$M$1:$M$32000"</definedName>
    <definedName name="объем___6_1">NA()</definedName>
    <definedName name="объем___6_3">#REF!</definedName>
    <definedName name="объем___6_4">NA()</definedName>
    <definedName name="объем___6_5">NA()</definedName>
    <definedName name="объем___7">#REF!</definedName>
    <definedName name="объем___7___0">#REF!</definedName>
    <definedName name="объем___7___0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1">#REF!</definedName>
    <definedName name="объем___8___0___5">#REF!</definedName>
    <definedName name="объем___8___0_1">#REF!</definedName>
    <definedName name="объем___8___0_3">#REF!</definedName>
    <definedName name="объем___8___0_5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5">#REF!</definedName>
    <definedName name="объем___8___6">#REF!</definedName>
    <definedName name="объем___8___6___0">#REF!</definedName>
    <definedName name="объем___8___7">#REF!</definedName>
    <definedName name="объем___8___8">#REF!</definedName>
    <definedName name="объем___8___8___0">#REF!</definedName>
    <definedName name="объем___8___9">"$#ССЫЛ!.$M$1:$M$32000"</definedName>
    <definedName name="объем___8_1">#REF!</definedName>
    <definedName name="объем___8_3">#REF!</definedName>
    <definedName name="объем___8_4">#REF!</definedName>
    <definedName name="объем___8_5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5">#REF!</definedName>
    <definedName name="объем___9___0_3">#REF!</definedName>
    <definedName name="объем___9___0_5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6">#REF!</definedName>
    <definedName name="объем___9___8">#REF!</definedName>
    <definedName name="объем___9_1">#REF!</definedName>
    <definedName name="объем___9_3">#REF!</definedName>
    <definedName name="объем___9_5">#REF!</definedName>
    <definedName name="объем_1">NA()</definedName>
    <definedName name="объем_2">#REF!</definedName>
    <definedName name="объем_3">#REF!</definedName>
    <definedName name="объем_4">NA()</definedName>
    <definedName name="объем_5">NA()</definedName>
    <definedName name="объем1">#REF!</definedName>
    <definedName name="од">[54]Смета!$C$26</definedName>
    <definedName name="ОК">'[52]СметаСводная Рыб'!$C$9</definedName>
    <definedName name="ОКРУГЛ">[76]ИГ1!$P$99</definedName>
    <definedName name="ол">#REF!</definedName>
    <definedName name="ОЛЯ">#REF!</definedName>
    <definedName name="омпо">[55]Смета!$C$20</definedName>
    <definedName name="оо">'[77]свод 2'!$D$10</definedName>
    <definedName name="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п">[78]Смета!#REF!</definedName>
    <definedName name="Основание">#REF!</definedName>
    <definedName name="Отч_пож">[35]Коэфф!$B$6</definedName>
    <definedName name="Отчетный_период__учет_выполненных_работ">#REF!</definedName>
    <definedName name="п">#REF!</definedName>
    <definedName name="паор">[55]Смета!$D$12</definedName>
    <definedName name="ПЕ">#REF!</definedName>
    <definedName name="Переезды" hidden="1">{#N/A,#N/A,FALSE,"Акт-Смета"}</definedName>
    <definedName name="Пи">#REF!</definedName>
    <definedName name="Пи_">#REF!</definedName>
    <definedName name="Пкр">'[29]Лист опроса'!$B$41</definedName>
    <definedName name="план">[48]топография!#REF!</definedName>
    <definedName name="план_4">[44]топография!#REF!</definedName>
    <definedName name="Площадь">#REF!</definedName>
    <definedName name="Площадь_нелинейных_объектов">#REF!</definedName>
    <definedName name="Площадь_планшетов">#REF!</definedName>
    <definedName name="пог">#REF!</definedName>
    <definedName name="пожарка">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>#REF!</definedName>
    <definedName name="пр">#REF!</definedName>
    <definedName name="прапоалад">[79]топография!#REF!</definedName>
    <definedName name="приб">[80]сводная!$E$10</definedName>
    <definedName name="Прикладное_ПО">#REF!</definedName>
    <definedName name="прим">[81]СметаСводная!$C$7</definedName>
    <definedName name="про">#REF!</definedName>
    <definedName name="пробная">#REF!</definedName>
    <definedName name="пробная_5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>#REF!</definedName>
    <definedName name="прочие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очие_работы">#REF!</definedName>
    <definedName name="прпр">[27]Коэфф1.!#REF!</definedName>
    <definedName name="прпр_1">#REF!</definedName>
    <definedName name="псков">[83]свод!$E$10</definedName>
    <definedName name="пять">'[84]Данные для расчёта сметы'!#REF!</definedName>
    <definedName name="р">[53]Смета!$D$21</definedName>
    <definedName name="Разработка">#REF!</definedName>
    <definedName name="Разработка_">#REF!</definedName>
    <definedName name="Районный_к_т_к_ЗП">#REF!</definedName>
    <definedName name="Районный_к_т_к_ЗП_по_ресурсному_расчету">#REF!</definedName>
    <definedName name="расходы">#REF!</definedName>
    <definedName name="расчет">'[85]93-110'!#REF!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ига">'[86]СметаСводная снег'!$E$7</definedName>
    <definedName name="рол">[87]топография!#REF!</definedName>
    <definedName name="ролл">#REF!</definedName>
    <definedName name="рпв">#REF!</definedName>
    <definedName name="Руководитель">#REF!</definedName>
    <definedName name="ручей">#REF!</definedName>
    <definedName name="с" hidden="1">{#N/A,#N/A,TRUE,"Смета на пасс. обор. №1"}</definedName>
    <definedName name="савепр">#REF!</definedName>
    <definedName name="сам">#REF!</definedName>
    <definedName name="СВ" hidden="1">{#N/A,#N/A,TRUE,"Смета на пасс. обор. №1"}</definedName>
    <definedName name="сва">#REF!</definedName>
    <definedName name="свод">#REF!</definedName>
    <definedName name="свод1">[88]топография!#REF!</definedName>
    <definedName name="свод1_4">[79]топография!#REF!</definedName>
    <definedName name="сводИИ">[89]топография!#REF!</definedName>
    <definedName name="Сводная" hidden="1">{#N/A,#N/A,FALSE,"Акт-Смета"}</definedName>
    <definedName name="Сводно_сметный_расчет">#REF!</definedName>
    <definedName name="СводнУТ">[70]топография!#REF!</definedName>
    <definedName name="СводУТ">#REF!</definedName>
    <definedName name="Сервис">#REF!</definedName>
    <definedName name="Сервис_Всего">'[27]Прайс лист'!#REF!</definedName>
    <definedName name="Сервис_Всего_1">#REF!</definedName>
    <definedName name="Сервисное_оборудование">[27]Коэфф1.!#REF!</definedName>
    <definedName name="Сервисное_оборудование_1">#REF!</definedName>
    <definedName name="см">#REF!</definedName>
    <definedName name="См.6">#REF!</definedName>
    <definedName name="см___0">#REF!</definedName>
    <definedName name="см_4">#REF!</definedName>
    <definedName name="см6">#REF!</definedName>
    <definedName name="См7">#REF!</definedName>
    <definedName name="СМ8.1">[90]см8!#REF!</definedName>
    <definedName name="Смета1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ми">#REF!</definedName>
    <definedName name="снор">#REF!</definedName>
    <definedName name="Согласование">#REF!</definedName>
    <definedName name="Составил">#REF!</definedName>
    <definedName name="Составитель">#REF!</definedName>
    <definedName name="СП1">[11]Обновление!#REF!</definedName>
    <definedName name="сс" hidden="1">{#N/A,#N/A,TRUE,"Смета на пасс. обор. №1"}</definedName>
    <definedName name="ссс">#REF!</definedName>
    <definedName name="ссс1">#REF!</definedName>
    <definedName name="ссс2">#REF!</definedName>
    <definedName name="ссс3">#REF!</definedName>
    <definedName name="сссс" hidden="1">{#N/A,#N/A,TRUE,"Смета на пасс. обор. №1"}</definedName>
    <definedName name="Стадия">#REF!</definedName>
    <definedName name="Станц10">'[29]Лист опроса'!$B$23</definedName>
    <definedName name="стар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" hidden="1">{#N/A,#N/A,FALSE,"Акт-Смета"}</definedName>
    <definedName name="тд">[28]Смета!#REF!</definedName>
    <definedName name="Территориальная_поправка_к_ТЕР">#REF!</definedName>
    <definedName name="тит">'[91]Смета 1свод'!$A$4</definedName>
    <definedName name="топ1">#REF!</definedName>
    <definedName name="топ2">#REF!</definedName>
    <definedName name="топо">#REF!</definedName>
    <definedName name="топогр">[28]Смета!#REF!</definedName>
    <definedName name="топогр1">#REF!</definedName>
    <definedName name="топограф">#REF!</definedName>
    <definedName name="тракт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>#REF!</definedName>
    <definedName name="ттт" hidden="1">{#N/A,#N/A,FALSE,"Акт-Смета"}</definedName>
    <definedName name="тьбю">#REF!</definedName>
    <definedName name="тьмтиб">#REF!</definedName>
    <definedName name="у">[92]Смета!#REF!</definedName>
    <definedName name="ув3">[55]Смета!$D$17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у">#REF!</definedName>
    <definedName name="уцуц">#REF!</definedName>
    <definedName name="Участок">#REF!</definedName>
    <definedName name="ф1">#REF!</definedName>
    <definedName name="Ф2">#REF!</definedName>
    <definedName name="Ф6">#REF!</definedName>
    <definedName name="Ф7">#REF!</definedName>
    <definedName name="Ф8">#REF!</definedName>
    <definedName name="фед">'[32]свод 2'!$C$10</definedName>
    <definedName name="форма">#REF!</definedName>
    <definedName name="ФП">#REF!</definedName>
    <definedName name="ффф" hidden="1">{#N/A,#N/A,FALSE,"Шаблон_Спец1"}</definedName>
    <definedName name="ффффф" hidden="1">{#N/A,#N/A,FALSE,"Шаблон_Спец1"}</definedName>
    <definedName name="ффыв">#REF!</definedName>
    <definedName name="фыв">#REF!</definedName>
    <definedName name="фыф" hidden="1">{#N/A,#N/A,FALSE,"Шаблон_Спец1"}</definedName>
    <definedName name="ххх" hidden="1">{"Смета1",#N/A,FALSE,"Смета";"Смета2а",#N/A,FALSE,"Смета"}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3">#REF!</definedName>
    <definedName name="цена___0___0___0___1">#REF!</definedName>
    <definedName name="цена___0___0___0___3">#REF!</definedName>
    <definedName name="цена___0___0___0___5">#REF!</definedName>
    <definedName name="цена___0___0___0_1">#REF!</definedName>
    <definedName name="цена___0___0___0_3">#REF!</definedName>
    <definedName name="цена___0___0___0_5">#REF!</definedName>
    <definedName name="цена___0___0___1">#REF!</definedName>
    <definedName name="цена___0___0___2">#REF!</definedName>
    <definedName name="цена___0___0___3">#REF!</definedName>
    <definedName name="цена___0___0___3___0">#REF!</definedName>
    <definedName name="цена___0___0___3_3">#REF!</definedName>
    <definedName name="цена___0___0___4">#REF!</definedName>
    <definedName name="цена___0___0___4_3">#REF!</definedName>
    <definedName name="цена___0___0___5">#REF!</definedName>
    <definedName name="цена___0___0___6">#REF!</definedName>
    <definedName name="цена___0___0___7">#REF!</definedName>
    <definedName name="цена___0___0___8">#REF!</definedName>
    <definedName name="цена___0___0___9">#REF!</definedName>
    <definedName name="цена___0___0_1">#REF!</definedName>
    <definedName name="цена___0___0_3">#REF!</definedName>
    <definedName name="цена___0___0_5">#REF!</definedName>
    <definedName name="цена___0___1">#REF!</definedName>
    <definedName name="цена___0___1___0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5">#REF!</definedName>
    <definedName name="цена___0___2_1">#REF!</definedName>
    <definedName name="цена___0___2_3">#REF!</definedName>
    <definedName name="цена___0___2_5">#REF!</definedName>
    <definedName name="цена___0___3">#REF!</definedName>
    <definedName name="цена___0___3___0">#REF!</definedName>
    <definedName name="цена___0___3___3">#REF!</definedName>
    <definedName name="цена___0___3___5">#REF!</definedName>
    <definedName name="цена___0___3_1">#REF!</definedName>
    <definedName name="цена___0___3_3">#REF!</definedName>
    <definedName name="цена___0___3_5">#REF!</definedName>
    <definedName name="цена___0___4">#REF!</definedName>
    <definedName name="цена___0___4___0">#REF!</definedName>
    <definedName name="цена___0___4___5">#REF!</definedName>
    <definedName name="цена___0___4_1">#REF!</definedName>
    <definedName name="цена___0___4_3">#REF!</definedName>
    <definedName name="цена___0___4_5">#REF!</definedName>
    <definedName name="цена___0___5">#REF!</definedName>
    <definedName name="цена___0___5___0">#REF!</definedName>
    <definedName name="цена___0___6">#REF!</definedName>
    <definedName name="цена___0___6___0">#REF!</definedName>
    <definedName name="цена___0___7">#REF!</definedName>
    <definedName name="цена___0___8">#REF!</definedName>
    <definedName name="цена___0___8___0">#REF!</definedName>
    <definedName name="цена___0___9">"$#ССЫЛ!.$L$1:$L$32000"</definedName>
    <definedName name="цена___0_1">#REF!</definedName>
    <definedName name="цена___0_3">#REF!</definedName>
    <definedName name="цена___0_4">#REF!</definedName>
    <definedName name="цена___0_5">#REF!</definedName>
    <definedName name="цена___1">#REF!</definedName>
    <definedName name="цена___1___0">#REF!</definedName>
    <definedName name="цена___1___0___0">#REF!</definedName>
    <definedName name="цена___1___1">#REF!</definedName>
    <definedName name="цена___1___5">#REF!</definedName>
    <definedName name="цена___1_1">#REF!</definedName>
    <definedName name="цена___1_3">#REF!</definedName>
    <definedName name="цена___1_5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>#REF!</definedName>
    <definedName name="цена___10_3">#REF!</definedName>
    <definedName name="цена___10_4">#REF!</definedName>
    <definedName name="цена___10_5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1">#REF!</definedName>
    <definedName name="цена___2___0___0___3">#REF!</definedName>
    <definedName name="цена___2___0___0___5">#REF!</definedName>
    <definedName name="цена___2___0___0_1">#REF!</definedName>
    <definedName name="цена___2___0___0_3">#REF!</definedName>
    <definedName name="цена___2___0___0_5">#REF!</definedName>
    <definedName name="цена___2___0___1">#REF!</definedName>
    <definedName name="цена___2___0___3">#REF!</definedName>
    <definedName name="цена___2___0___5">#REF!</definedName>
    <definedName name="цена___2___0___6">#REF!</definedName>
    <definedName name="цена___2___0___7">#REF!</definedName>
    <definedName name="цена___2___0___8">#REF!</definedName>
    <definedName name="цена___2___0___9">#REF!</definedName>
    <definedName name="цена___2___0_1">#REF!</definedName>
    <definedName name="цена___2___0_3">#REF!</definedName>
    <definedName name="цена___2___0_5">#REF!</definedName>
    <definedName name="цена___2___1">#REF!</definedName>
    <definedName name="цена___2___1___0">#REF!</definedName>
    <definedName name="цена___2___10">#REF!</definedName>
    <definedName name="цена___2___12">#REF!</definedName>
    <definedName name="цена___2___2">#REF!</definedName>
    <definedName name="цена___2___3">#REF!</definedName>
    <definedName name="цена___2___4">#REF!</definedName>
    <definedName name="цена___2___4___0">#REF!</definedName>
    <definedName name="цена___2___4___5">#REF!</definedName>
    <definedName name="цена___2___4_1">#REF!</definedName>
    <definedName name="цена___2___4_3">#REF!</definedName>
    <definedName name="цена___2___4_5">#REF!</definedName>
    <definedName name="цена___2___5">#REF!</definedName>
    <definedName name="цена___2___6">#REF!</definedName>
    <definedName name="цена___2___6___0">#REF!</definedName>
    <definedName name="цена___2___7">#REF!</definedName>
    <definedName name="цена___2___8">#REF!</definedName>
    <definedName name="цена___2___8___0">#REF!</definedName>
    <definedName name="цена___2___9">"$#ССЫЛ!.$L$1:$L$32000"</definedName>
    <definedName name="цена___2_1">#REF!</definedName>
    <definedName name="цена___2_3">#REF!</definedName>
    <definedName name="цена___2_4">#REF!</definedName>
    <definedName name="цена___2_5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>#REF!</definedName>
    <definedName name="цена___3___0_1">NA()</definedName>
    <definedName name="цена___3___0_3">NA()</definedName>
    <definedName name="цена___3___0_5">#REF!</definedName>
    <definedName name="цена___3___1">#REF!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4___0">#REF!</definedName>
    <definedName name="цена___3___5">#REF!</definedName>
    <definedName name="цена___3___6">#REF!</definedName>
    <definedName name="цена___3___8">#REF!</definedName>
    <definedName name="цена___3___8___0">#REF!</definedName>
    <definedName name="цена___3___9">#REF!</definedName>
    <definedName name="цена___3_1">#REF!</definedName>
    <definedName name="цена___3_3">#REF!</definedName>
    <definedName name="цена___3_5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1">#REF!</definedName>
    <definedName name="цена___4___0___0___3">#REF!</definedName>
    <definedName name="цена___4___0___0___5">#REF!</definedName>
    <definedName name="цена___4___0___0_1">#REF!</definedName>
    <definedName name="цена___4___0___0_3">#REF!</definedName>
    <definedName name="цена___4___0___0_5">#REF!</definedName>
    <definedName name="цена___4___0___1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>#REF!</definedName>
    <definedName name="цена___4___0_3">#REF!</definedName>
    <definedName name="цена___4___0_5">NA()</definedName>
    <definedName name="цена___4___1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3___0">#REF!</definedName>
    <definedName name="цена___4___4">#REF!</definedName>
    <definedName name="цена___4___5">#REF!</definedName>
    <definedName name="цена___4___6">#REF!</definedName>
    <definedName name="цена___4___6___0">#REF!</definedName>
    <definedName name="цена___4___7">#REF!</definedName>
    <definedName name="цена___4___8">#REF!</definedName>
    <definedName name="цена___4___8___0">#REF!</definedName>
    <definedName name="цена___4___9">"$#ССЫЛ!.$L$1:$L$32000"</definedName>
    <definedName name="цена___4_1">#REF!</definedName>
    <definedName name="цена___4_3">NA()</definedName>
    <definedName name="цена___4_4">#REF!</definedName>
    <definedName name="цена___4_5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1">#REF!</definedName>
    <definedName name="цена___5___0___5">#REF!</definedName>
    <definedName name="цена___5___0_1">#REF!</definedName>
    <definedName name="цена___5___0_3">#REF!</definedName>
    <definedName name="цена___5___0_5">#REF!</definedName>
    <definedName name="цена___5___1">#REF!</definedName>
    <definedName name="цена___5___3">NA()</definedName>
    <definedName name="цена___5___5">NA()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1">#REF!</definedName>
    <definedName name="цена___6___0___3">#REF!</definedName>
    <definedName name="цена___6___0___5">#REF!</definedName>
    <definedName name="цена___6___0_1">#REF!</definedName>
    <definedName name="цена___6___0_3">#REF!</definedName>
    <definedName name="цена___6___0_5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3">#REF!</definedName>
    <definedName name="цена___6___4">#REF!</definedName>
    <definedName name="цена___6___5">NA()</definedName>
    <definedName name="цена___6___6">#REF!</definedName>
    <definedName name="цена___6___6___0">#REF!</definedName>
    <definedName name="цена___6___7">NA()</definedName>
    <definedName name="цена___6___8">#REF!</definedName>
    <definedName name="цена___6___8___0">#REF!</definedName>
    <definedName name="цена___6___9">"$#ССЫЛ!.$L$1:$L$32000"</definedName>
    <definedName name="цена___6_1">NA()</definedName>
    <definedName name="цена___6_3">#REF!</definedName>
    <definedName name="цена___6_4">NA()</definedName>
    <definedName name="цена___6_5">NA()</definedName>
    <definedName name="цена___7">#REF!</definedName>
    <definedName name="цена___7___0">#REF!</definedName>
    <definedName name="цена___7___0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1">#REF!</definedName>
    <definedName name="цена___8___0___5">#REF!</definedName>
    <definedName name="цена___8___0_1">#REF!</definedName>
    <definedName name="цена___8___0_3">#REF!</definedName>
    <definedName name="цена___8___0_5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5">#REF!</definedName>
    <definedName name="цена___8___6">#REF!</definedName>
    <definedName name="цена___8___6___0">#REF!</definedName>
    <definedName name="цена___8___7">#REF!</definedName>
    <definedName name="цена___8___8">#REF!</definedName>
    <definedName name="цена___8___8___0">#REF!</definedName>
    <definedName name="цена___8___9">"$#ССЫЛ!.$L$1:$L$32000"</definedName>
    <definedName name="цена___8_1">#REF!</definedName>
    <definedName name="цена___8_3">#REF!</definedName>
    <definedName name="цена___8_4">#REF!</definedName>
    <definedName name="цена___8_5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5">#REF!</definedName>
    <definedName name="цена___9___0_3">#REF!</definedName>
    <definedName name="цена___9___0_5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6">#REF!</definedName>
    <definedName name="цена___9___8">#REF!</definedName>
    <definedName name="цена___9_1">#REF!</definedName>
    <definedName name="цена___9_3">#REF!</definedName>
    <definedName name="цена___9_5">#REF!</definedName>
    <definedName name="цена_1">NA()</definedName>
    <definedName name="цена_2">#REF!</definedName>
    <definedName name="цена_3">#REF!</definedName>
    <definedName name="цена_4">NA()</definedName>
    <definedName name="цена_5">NA()</definedName>
    <definedName name="цуйцуцйув" hidden="1">{#N/A,#N/A,FALSE,"Шаблон_Спец1"}</definedName>
    <definedName name="цук">#REF!</definedName>
    <definedName name="цццц" hidden="1">{#N/A,#N/A,FALSE,"Шаблон_Спец1"}</definedName>
    <definedName name="ццццц" hidden="1">{#N/A,#N/A,FALSE,"Шаблон_Спец1"}</definedName>
    <definedName name="цы">#REF!</definedName>
    <definedName name="чс">#REF!</definedName>
    <definedName name="чть">#REF!</definedName>
    <definedName name="ччч" hidden="1">{#N/A,#N/A,FALSE,"Шаблон_Спец1"}</definedName>
    <definedName name="Шкафы_ТМ">#REF!</definedName>
    <definedName name="шлд">'[93]93-110'!#REF!</definedName>
    <definedName name="шщззхъх">#REF!</definedName>
    <definedName name="щщ">#REF!</definedName>
    <definedName name="ъхз">#REF!</definedName>
    <definedName name="ы">#REF!</definedName>
    <definedName name="ыв">[37]ПДР!#REF!</definedName>
    <definedName name="ЫВGGGGGGGGGGGGGGG">#REF!</definedName>
    <definedName name="ыы">#REF!</definedName>
    <definedName name="ыыы" hidden="1">{#N/A,#N/A,FALSE,"Шаблон_Спец1"}</definedName>
    <definedName name="ыыыы" hidden="1">{#N/A,#N/A,FALSE,"Шаблон_Спец1"}</definedName>
    <definedName name="ыыыыы" hidden="1">{#N/A,#N/A,FALSE,"Шаблон_Спец1"}</definedName>
    <definedName name="ыыыыыы" hidden="1">{#N/A,#N/A,FALSE,"Шаблон_Спец1"}</definedName>
    <definedName name="ыыыыыыыы" hidden="1">{#N/A,#N/A,FALSE,"Шаблон_Спец1"}</definedName>
    <definedName name="ьтол">[55]Смета!$D$11</definedName>
    <definedName name="эк">#REF!</definedName>
    <definedName name="эк1">#REF!</definedName>
    <definedName name="эко">#REF!</definedName>
    <definedName name="эко___0">#REF!</definedName>
    <definedName name="эко___4">#REF!</definedName>
    <definedName name="эко___5">#REF!</definedName>
    <definedName name="эко___6">#REF!</definedName>
    <definedName name="эко___7">#REF!</definedName>
    <definedName name="эко___8">#REF!</definedName>
    <definedName name="эко___9">#REF!</definedName>
    <definedName name="эко_1">#REF!</definedName>
    <definedName name="эко_3">#REF!</definedName>
    <definedName name="эко_4">#REF!</definedName>
    <definedName name="эко_5">#REF!</definedName>
    <definedName name="эко1">#REF!</definedName>
    <definedName name="экол.1">[79]топография!#REF!</definedName>
    <definedName name="экол1">#REF!</definedName>
    <definedName name="экол2">#REF!</definedName>
    <definedName name="эколог">#REF!</definedName>
    <definedName name="экология">NA()</definedName>
    <definedName name="Экспер.отчета" hidden="1">{#N/A,#N/A,FALSE,"Акт-Смета"}</definedName>
    <definedName name="ЭлеСи">[94]Коэфф1.!$E$7</definedName>
    <definedName name="ЭлеСи_1">#REF!</definedName>
    <definedName name="ЭЛСИ_Т">#REF!</definedName>
    <definedName name="эхз">#REF!</definedName>
    <definedName name="эээ">[95]свод!$A$7</definedName>
    <definedName name="юрубчен_" hidden="1">{#N/A,#N/A,FALSE,"Акт-Смета"}</definedName>
    <definedName name="ЮФУ">#REF!</definedName>
    <definedName name="ЮФУ2">#REF!</definedName>
    <definedName name="ячсвивыкр" hidden="1">{#N/A,#N/A,FALSE,"Шаблон_Спец1"}</definedName>
    <definedName name="яя" hidden="1">{#N/A,#N/A,FALSE,"Акт-Смета"}</definedName>
    <definedName name="ЯЯЯ">[34]топография!#REF!</definedName>
    <definedName name="ЯЯЯЯ">#N/A</definedName>
  </definedNames>
  <calcPr calcId="152511"/>
</workbook>
</file>

<file path=xl/calcChain.xml><?xml version="1.0" encoding="utf-8"?>
<calcChain xmlns="http://schemas.openxmlformats.org/spreadsheetml/2006/main">
  <c r="M27" i="7" l="1"/>
  <c r="M15" i="1" l="1"/>
  <c r="I15" i="1" l="1"/>
  <c r="D56" i="9" l="1"/>
  <c r="J41" i="9" l="1"/>
  <c r="M40" i="9" s="1"/>
  <c r="J56" i="9"/>
  <c r="J52" i="9"/>
  <c r="M52" i="9" s="1"/>
  <c r="J50" i="9"/>
  <c r="M50" i="9" s="1"/>
  <c r="J48" i="9"/>
  <c r="M48" i="9" s="1"/>
  <c r="M39" i="9"/>
  <c r="M37" i="9"/>
  <c r="M34" i="9"/>
  <c r="M32" i="9"/>
  <c r="J23" i="9"/>
  <c r="J28" i="9" s="1"/>
  <c r="M27" i="9" s="1"/>
  <c r="J30" i="9" l="1"/>
  <c r="M30" i="9" s="1"/>
  <c r="M22" i="9"/>
  <c r="M45" i="9" s="1"/>
  <c r="J26" i="9"/>
  <c r="M24" i="9" s="1"/>
  <c r="M54" i="9"/>
  <c r="J43" i="9"/>
  <c r="M42" i="9" s="1"/>
  <c r="M46" i="9" l="1"/>
  <c r="M44" i="9" s="1"/>
  <c r="M55" i="9" s="1"/>
  <c r="E56" i="9" s="1"/>
  <c r="M56" i="9" s="1"/>
  <c r="M57" i="9" s="1"/>
  <c r="M58" i="9" s="1"/>
  <c r="D19" i="8" l="1"/>
  <c r="M59" i="9"/>
  <c r="K15" i="1"/>
  <c r="M60" i="9" l="1"/>
  <c r="F19" i="8" s="1"/>
  <c r="E19" i="8"/>
  <c r="P18" i="7"/>
  <c r="C20" i="7" l="1"/>
  <c r="G15" i="1" l="1"/>
  <c r="C21" i="7" l="1"/>
  <c r="B28" i="7" s="1"/>
  <c r="K14" i="1" l="1"/>
  <c r="M44" i="7" l="1"/>
  <c r="E44" i="7"/>
  <c r="N27" i="7"/>
  <c r="E27" i="7"/>
  <c r="E23" i="7"/>
  <c r="E25" i="7" s="1"/>
  <c r="G27" i="7"/>
  <c r="B24" i="7"/>
  <c r="C17" i="7"/>
  <c r="H30" i="6"/>
  <c r="J23" i="6"/>
  <c r="L19" i="6"/>
  <c r="J19" i="6"/>
  <c r="H19" i="6"/>
  <c r="H23" i="6" s="1"/>
  <c r="H33" i="6" l="1"/>
  <c r="O33" i="6" s="1"/>
  <c r="O36" i="6" s="1"/>
  <c r="N44" i="7"/>
  <c r="M23" i="7"/>
  <c r="G23" i="7"/>
  <c r="E34" i="7"/>
  <c r="M34" i="7" s="1"/>
  <c r="N34" i="7" s="1"/>
  <c r="E36" i="7"/>
  <c r="M36" i="7" s="1"/>
  <c r="N36" i="7" s="1"/>
  <c r="O19" i="6"/>
  <c r="O27" i="6" s="1"/>
  <c r="O30" i="6"/>
  <c r="O35" i="6" s="1"/>
  <c r="E26" i="7"/>
  <c r="G25" i="7"/>
  <c r="M25" i="7" s="1"/>
  <c r="N25" i="7" s="1"/>
  <c r="M26" i="7"/>
  <c r="N26" i="7" s="1"/>
  <c r="E35" i="7"/>
  <c r="M35" i="7" s="1"/>
  <c r="N35" i="7" s="1"/>
  <c r="E39" i="7"/>
  <c r="O23" i="6"/>
  <c r="O28" i="6" s="1"/>
  <c r="O34" i="6" l="1"/>
  <c r="M29" i="7"/>
  <c r="N23" i="7"/>
  <c r="N29" i="7" s="1"/>
  <c r="N37" i="7"/>
  <c r="I37" i="6"/>
  <c r="O37" i="6" s="1"/>
  <c r="O26" i="6"/>
  <c r="M37" i="7"/>
  <c r="E40" i="7"/>
  <c r="M40" i="7" s="1"/>
  <c r="N40" i="7" s="1"/>
  <c r="M39" i="7"/>
  <c r="I38" i="6" l="1"/>
  <c r="O38" i="6" s="1"/>
  <c r="O39" i="6" s="1"/>
  <c r="F40" i="6" s="1"/>
  <c r="O40" i="6" s="1"/>
  <c r="E41" i="7"/>
  <c r="M41" i="7" s="1"/>
  <c r="M30" i="7"/>
  <c r="N30" i="7" s="1"/>
  <c r="E30" i="7"/>
  <c r="N39" i="7"/>
  <c r="E31" i="7" l="1"/>
  <c r="N41" i="7"/>
  <c r="M42" i="7"/>
  <c r="E45" i="7" s="1"/>
  <c r="M31" i="7"/>
  <c r="N31" i="7" s="1"/>
  <c r="N32" i="7" s="1"/>
  <c r="O41" i="6"/>
  <c r="O42" i="6" s="1"/>
  <c r="O43" i="6" l="1"/>
  <c r="D17" i="8"/>
  <c r="E17" i="8"/>
  <c r="M45" i="7"/>
  <c r="M46" i="7" s="1"/>
  <c r="M32" i="7"/>
  <c r="O44" i="6" l="1"/>
  <c r="O45" i="6" s="1"/>
  <c r="N45" i="7"/>
  <c r="N46" i="7" s="1"/>
  <c r="M47" i="7"/>
  <c r="M48" i="7" s="1"/>
  <c r="F14" i="1"/>
  <c r="I14" i="1"/>
  <c r="R14" i="1" l="1"/>
  <c r="R23" i="1" s="1"/>
  <c r="F17" i="8"/>
  <c r="M30" i="1"/>
  <c r="M29" i="1"/>
  <c r="R24" i="1" l="1"/>
  <c r="N42" i="7"/>
  <c r="N47" i="7" s="1"/>
  <c r="N48" i="7" s="1"/>
  <c r="D18" i="8" l="1"/>
  <c r="N49" i="7"/>
  <c r="E18" i="8" s="1"/>
  <c r="B17" i="12"/>
  <c r="B20" i="12" s="1"/>
  <c r="R25" i="1"/>
  <c r="R26" i="1" s="1"/>
  <c r="D16" i="8" l="1"/>
  <c r="E16" i="8"/>
  <c r="N50" i="7"/>
  <c r="R27" i="1" l="1"/>
  <c r="R28" i="1" s="1"/>
  <c r="F18" i="8"/>
  <c r="E30" i="1" l="1"/>
  <c r="R30" i="1" s="1"/>
  <c r="F16" i="8"/>
  <c r="E29" i="1"/>
  <c r="R29" i="1" s="1"/>
  <c r="U29" i="1" s="1"/>
  <c r="B13" i="12" s="1"/>
  <c r="B16" i="12" s="1"/>
  <c r="B28" i="12" l="1"/>
  <c r="B29" i="12" s="1"/>
  <c r="B30" i="12" s="1"/>
  <c r="B23" i="12"/>
  <c r="D20" i="8" l="1"/>
  <c r="D21" i="8" s="1"/>
  <c r="E20" i="8"/>
  <c r="E21" i="8" s="1"/>
  <c r="F20" i="8" l="1"/>
  <c r="F21" i="8" s="1"/>
</calcChain>
</file>

<file path=xl/sharedStrings.xml><?xml version="1.0" encoding="utf-8"?>
<sst xmlns="http://schemas.openxmlformats.org/spreadsheetml/2006/main" count="364" uniqueCount="258">
  <si>
    <t>Согласовано:</t>
  </si>
  <si>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</si>
  <si>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</si>
  <si>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</si>
  <si>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</si>
  <si>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Стоимость,                  тыс. руб</t>
  </si>
  <si>
    <t>1</t>
  </si>
  <si>
    <t>4</t>
  </si>
  <si>
    <t>5</t>
  </si>
  <si>
    <t>а, тыс.руб.</t>
  </si>
  <si>
    <t>х, км</t>
  </si>
  <si>
    <t>*</t>
  </si>
  <si>
    <t>Письмо Министерства регионального развития РФ №27321-ИМ/08 от 24.10.2008 г</t>
  </si>
  <si>
    <t>Проектная документация</t>
  </si>
  <si>
    <t>Рабочая документация</t>
  </si>
  <si>
    <t>Перечень выполняемых работ</t>
  </si>
  <si>
    <t>НДС</t>
  </si>
  <si>
    <t>на проектные  работы</t>
  </si>
  <si>
    <t>Смета  №1</t>
  </si>
  <si>
    <t xml:space="preserve"> работ:</t>
  </si>
  <si>
    <t>Наименование предприятия,здания, сооружения, стадии проектирования, этапа, вида проектных или изыскательских</t>
  </si>
  <si>
    <t>_____________________</t>
  </si>
  <si>
    <t>(</t>
  </si>
  <si>
    <t>+</t>
  </si>
  <si>
    <t>)*</t>
  </si>
  <si>
    <t>Договорной коэффициент</t>
  </si>
  <si>
    <t>7</t>
  </si>
  <si>
    <t>8</t>
  </si>
  <si>
    <t>10</t>
  </si>
  <si>
    <t>Итого</t>
  </si>
  <si>
    <t>9</t>
  </si>
  <si>
    <t>на выполнение инженерно-геодезических изысканий</t>
  </si>
  <si>
    <t xml:space="preserve"> </t>
  </si>
  <si>
    <t xml:space="preserve">                                                    </t>
  </si>
  <si>
    <t>№ п/п в руб.</t>
  </si>
  <si>
    <t>Виды работ</t>
  </si>
  <si>
    <t>Объемы</t>
  </si>
  <si>
    <t>Обоснование стоимости</t>
  </si>
  <si>
    <t>Расчет стоимости, руб.</t>
  </si>
  <si>
    <t xml:space="preserve">Стоимость   руб </t>
  </si>
  <si>
    <t>Исходные данные</t>
  </si>
  <si>
    <t>Общая площадь участков, га</t>
  </si>
  <si>
    <t>Протяженность трассы, км</t>
  </si>
  <si>
    <r>
      <t>Создание инженерно-топографического плана масштаба 1:500 с сечением рельефа  через 0.5 м  на застроенной территории</t>
    </r>
    <r>
      <rPr>
        <i/>
        <sz val="10"/>
        <rFont val="Times New Roman Cyr"/>
        <charset val="204"/>
      </rPr>
      <t xml:space="preserve">
</t>
    </r>
  </si>
  <si>
    <t xml:space="preserve">СУБЦ –2001
табл.9 § 5                                         прим.4 использ. трассопоискового оборудования                                             </t>
  </si>
  <si>
    <t>Полевые работы</t>
  </si>
  <si>
    <t>х</t>
  </si>
  <si>
    <t>Категория сложности - II</t>
  </si>
  <si>
    <t>К исп. Трассопоискового оборудования</t>
  </si>
  <si>
    <t>Камеральные работы</t>
  </si>
  <si>
    <t>п.15а ОУ к=</t>
  </si>
  <si>
    <t>п.15д ОУ к=</t>
  </si>
  <si>
    <t>Всего:</t>
  </si>
  <si>
    <t>полевые</t>
  </si>
  <si>
    <t>камеральные</t>
  </si>
  <si>
    <r>
      <t>Разбивка и привазка оси трассы</t>
    </r>
    <r>
      <rPr>
        <i/>
        <sz val="10"/>
        <rFont val="Times New Roman Cyr"/>
        <charset val="204"/>
      </rPr>
      <t xml:space="preserve">
</t>
    </r>
  </si>
  <si>
    <t xml:space="preserve">% </t>
  </si>
  <si>
    <t>от</t>
  </si>
  <si>
    <t>Расходы по внутреннему транспорту при расстоянии до объекта до 5 км.</t>
  </si>
  <si>
    <t xml:space="preserve">СБЦ-2001 г.           Таблица 4 пар. 1                       Общих указаний      </t>
  </si>
  <si>
    <t>Расходы по организации и ликвидации работ на объекте</t>
  </si>
  <si>
    <r>
      <t>СУБЦ –2001</t>
    </r>
    <r>
      <rPr>
        <sz val="10"/>
        <rFont val="Times New Roman Cyr"/>
        <family val="1"/>
        <charset val="204"/>
      </rPr>
      <t xml:space="preserve">
п.13 Общих указаний               </t>
    </r>
  </si>
  <si>
    <t>Итого:</t>
  </si>
  <si>
    <t>Стоимость работ с учетом районного коэффициента, коэффициента индекса цен</t>
  </si>
  <si>
    <t>Итого по смете:</t>
  </si>
  <si>
    <t>Итого по смете с НДС:</t>
  </si>
  <si>
    <t>№ п/п</t>
  </si>
  <si>
    <t>Обоснование</t>
  </si>
  <si>
    <t>Общая цена</t>
  </si>
  <si>
    <t>Стоимость, руб.</t>
  </si>
  <si>
    <t>1991 г.</t>
  </si>
  <si>
    <t>Инженерно-геологические изыскания</t>
  </si>
  <si>
    <t>Смета составлена на основании нормативных документов: "Сборник базовых цен на инженерно-геологические и инженерно-экологические изыскания для строительства", Москва, ПНИИИС Госстроя РФ; "Методическое руководство по определению стоимости инженерных изысканий для строительства", Москва, ПНИИИС Госстроя РФ.</t>
  </si>
  <si>
    <t>Исходные данные:</t>
  </si>
  <si>
    <t>К - районный</t>
  </si>
  <si>
    <t>К - индексации</t>
  </si>
  <si>
    <t>Кол-во скважин, шт</t>
  </si>
  <si>
    <t>Глубина проходки, м</t>
  </si>
  <si>
    <t>Общее кол-во скважин, шт</t>
  </si>
  <si>
    <t>Общее количество п. метров</t>
  </si>
  <si>
    <t>Позиция I</t>
  </si>
  <si>
    <r>
      <t xml:space="preserve">Предварительная разбивка скважин, расстояние между сважинами от 200 м.  до 350 м.
II категория сложности                                              скважин, 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шт.</t>
    </r>
  </si>
  <si>
    <t xml:space="preserve">Табл.93, 
прим. § 3
</t>
  </si>
  <si>
    <t>Планово-высотная привязка скважин                     II категории</t>
  </si>
  <si>
    <t>Табл.93, 
прим. § 3</t>
  </si>
  <si>
    <t>Табл. 17, §1</t>
  </si>
  <si>
    <t>Отбор монолитов из скважин  в интервале 0-10 м., шт.</t>
  </si>
  <si>
    <t>Табл. 57, §1.</t>
  </si>
  <si>
    <t>Итого по позиции I</t>
  </si>
  <si>
    <t>Расходы по внутреннему транспорту, расстояние до участка изысканий до 5 км.</t>
  </si>
  <si>
    <t>Табл.4§2.</t>
  </si>
  <si>
    <t>8,75% от стоимости полевых работ</t>
  </si>
  <si>
    <t xml:space="preserve">Расходы по организации и ликвидации работ </t>
  </si>
  <si>
    <t>Общие указания, п. 13, примеч.1</t>
  </si>
  <si>
    <t xml:space="preserve">6% от стоимости полевых работ с учётом п. 6 </t>
  </si>
  <si>
    <t>Позиция II</t>
  </si>
  <si>
    <t xml:space="preserve"> Полный комплекс определения физических свойств глинистых грунтов</t>
  </si>
  <si>
    <t>Табл. 63, §28</t>
  </si>
  <si>
    <t>Определение коррозионной активности грунта по отношению к стали.</t>
  </si>
  <si>
    <t xml:space="preserve">Табл. 75 § 1,2,4 </t>
  </si>
  <si>
    <t xml:space="preserve">Коррозийная активность грунтов по отношению к бетону </t>
  </si>
  <si>
    <t>Табл.75 §5</t>
  </si>
  <si>
    <t>Итого по позиции II</t>
  </si>
  <si>
    <t>Позиция III</t>
  </si>
  <si>
    <t>Табл.78 §1</t>
  </si>
  <si>
    <t>Камеральная обработка буровых работ</t>
  </si>
  <si>
    <t>Табл. 82 § 1</t>
  </si>
  <si>
    <t>Камеральная обработка данных лабораторных исследований</t>
  </si>
  <si>
    <t>Табл. 86, §1</t>
  </si>
  <si>
    <t>Итого по позиции III</t>
  </si>
  <si>
    <t>Позиция IV</t>
  </si>
  <si>
    <t>Составление программы работ</t>
  </si>
  <si>
    <t>Табл. 81, §1, прим. 1</t>
  </si>
  <si>
    <t>500.00 * 1.25</t>
  </si>
  <si>
    <t>Составление технического отчёта</t>
  </si>
  <si>
    <t>Табл. 87, §1</t>
  </si>
  <si>
    <t>21% от п.19</t>
  </si>
  <si>
    <t>Итого по позиции IV</t>
  </si>
  <si>
    <t>Стоимость работ инженерно-геологических изысканий с НДС</t>
  </si>
  <si>
    <t>___________________</t>
  </si>
  <si>
    <t>Колонковое бурение диаметром до 160 мм глубиной до 15м: порода II категории.</t>
  </si>
  <si>
    <t>Инженерно-геодезические изыскания</t>
  </si>
  <si>
    <t>б, тыс.руб. /км</t>
  </si>
  <si>
    <t xml:space="preserve">Итого, тыс.руб. </t>
  </si>
  <si>
    <t xml:space="preserve">Итого, рублей </t>
  </si>
  <si>
    <t>6</t>
  </si>
  <si>
    <t>Инженерно-экологические изыскания</t>
  </si>
  <si>
    <t>Экспертиза проектной документации</t>
  </si>
  <si>
    <t xml:space="preserve">___________________ </t>
  </si>
  <si>
    <t>Приложение № 3</t>
  </si>
  <si>
    <t>к Договору №____________________</t>
  </si>
  <si>
    <t>Заказчик:</t>
  </si>
  <si>
    <t>СВОДНЫЙ СМЕТНЫЙ РАСЧЕТ</t>
  </si>
  <si>
    <t>№    п/п</t>
  </si>
  <si>
    <t>№ сметы</t>
  </si>
  <si>
    <t>Стоимость работ,            рублей</t>
  </si>
  <si>
    <t>НДС,       рублей</t>
  </si>
  <si>
    <t>Стоимость работ с НДС,             рублей</t>
  </si>
  <si>
    <t>Разработка проектно-сметной документации</t>
  </si>
  <si>
    <t>Смета № 1</t>
  </si>
  <si>
    <t>Смета № 2</t>
  </si>
  <si>
    <t>Смета № 3</t>
  </si>
  <si>
    <t>Смета № 4</t>
  </si>
  <si>
    <t>Расчет</t>
  </si>
  <si>
    <t>Директор по капитальному строительству</t>
  </si>
  <si>
    <t xml:space="preserve">____________________ </t>
  </si>
  <si>
    <t xml:space="preserve">_____________________ </t>
  </si>
  <si>
    <t xml:space="preserve">Составил инженер-сметчик </t>
  </si>
  <si>
    <t xml:space="preserve">Главный инженер проекта </t>
  </si>
  <si>
    <t>К2 (ОП п.1.10 При проектировании объектов в городах с населением от 500 тыс.человек до 1 млн., до)</t>
  </si>
  <si>
    <t>К1 (ОП п.3.7 Сейсмичность 7 бал.)</t>
  </si>
  <si>
    <t>К4 (т.ч.  п.2.6.9 При наличии в зоне работ от 5 до 10 действующих или проектируемых коммуникаций, до)</t>
  </si>
  <si>
    <t>на инженерно-экологические работы</t>
  </si>
  <si>
    <t>№№ частей, глав таблиц, пунктов указаний к разделу или главе Сборника ценна ПИР для строительства</t>
  </si>
  <si>
    <t>Расчет стоимости (а+в*х), или (Объем СМР)*Х%/200, или                                                               цена (руб)* кол-во</t>
  </si>
  <si>
    <t>Справочник базовых цен на инженерно-геологические и инженерно-экологические изыскания для строительства                                                                                       СБЦ103-(1999)</t>
  </si>
  <si>
    <t>К - итоговый (таб. 3 Общ.указ.)</t>
  </si>
  <si>
    <t>Площадка, га</t>
  </si>
  <si>
    <t xml:space="preserve">I. </t>
  </si>
  <si>
    <r>
      <t xml:space="preserve">Рекогносцировочное почвенное обследование при проходимости хорошей: категория сложности -1,                                 </t>
    </r>
    <r>
      <rPr>
        <i/>
        <sz val="10"/>
        <rFont val="Times New Roman"/>
        <family val="1"/>
        <charset val="204"/>
      </rPr>
      <t xml:space="preserve">Измеритель - 1 км маршрута  </t>
    </r>
  </si>
  <si>
    <t>Табл. 9, §4</t>
  </si>
  <si>
    <t>полевые работы</t>
  </si>
  <si>
    <t>камеральные работы</t>
  </si>
  <si>
    <r>
      <t xml:space="preserve">Наблюдения при передвижении по маршруту при составлении инженерно-геологической, гидрогеологической, почвенной, инженерно-экологической карты в масштабе 1:2000-1:1000. Категория проходимости - хорошая.                                           </t>
    </r>
    <r>
      <rPr>
        <i/>
        <sz val="10"/>
        <rFont val="Times New Roman"/>
        <family val="1"/>
        <charset val="204"/>
      </rPr>
      <t xml:space="preserve">Измеритель - 1 км маршрута </t>
    </r>
    <r>
      <rPr>
        <sz val="10"/>
        <rFont val="Times New Roman"/>
        <family val="1"/>
        <charset val="204"/>
      </rPr>
      <t xml:space="preserve">
</t>
    </r>
  </si>
  <si>
    <t>Табл. 10, §4</t>
  </si>
  <si>
    <r>
      <t xml:space="preserve">Описание точек наблюдения при составлении инженерно-экологических карт, категория сложности - 1,                                          </t>
    </r>
    <r>
      <rPr>
        <i/>
        <sz val="10"/>
        <rFont val="Times New Roman"/>
        <family val="1"/>
        <charset val="204"/>
      </rPr>
      <t>кол-во точек наблюдения - 1</t>
    </r>
  </si>
  <si>
    <t>Таблица 11, §2</t>
  </si>
  <si>
    <r>
      <t xml:space="preserve">Глава 2, п.5 </t>
    </r>
    <r>
      <rPr>
        <i/>
        <sz val="8"/>
        <rFont val="Times New Roman"/>
        <family val="1"/>
        <charset val="204"/>
      </rPr>
      <t>(наблюдение при составлении карт узких полос вдоль трасс линейных сооружений)</t>
    </r>
  </si>
  <si>
    <t>Отбор проб на загрязненность по хим. показателям:</t>
  </si>
  <si>
    <t xml:space="preserve">Таблица 60 </t>
  </si>
  <si>
    <t xml:space="preserve"> - почвогрунтов почво-грунтов (методами конверта, по диагонали и т.п.), 1 проб</t>
  </si>
  <si>
    <r>
      <t xml:space="preserve">§7
примечание 1 </t>
    </r>
    <r>
      <rPr>
        <i/>
        <sz val="8"/>
        <rFont val="Times New Roman"/>
        <family val="1"/>
        <charset val="204"/>
      </rPr>
      <t>(отбор объединенной пробы)</t>
    </r>
  </si>
  <si>
    <t>Отбор проб для бактериологического анализа:</t>
  </si>
  <si>
    <t xml:space="preserve"> - почвогрунтов, 1проба</t>
  </si>
  <si>
    <t>§10</t>
  </si>
  <si>
    <r>
      <t xml:space="preserve">Радиационное обследование участка площадью: св.1га                                               </t>
    </r>
    <r>
      <rPr>
        <i/>
        <sz val="10"/>
        <rFont val="Times New Roman"/>
        <family val="1"/>
        <charset val="204"/>
      </rPr>
      <t>Единица измерения, 0,1га</t>
    </r>
  </si>
  <si>
    <t>Таблица 92, §3</t>
  </si>
  <si>
    <t>в том числе полевых работ:</t>
  </si>
  <si>
    <t>камеральных работ:</t>
  </si>
  <si>
    <t>Лабораторные работы</t>
  </si>
  <si>
    <r>
      <t xml:space="preserve">Единичные определения химического состава грунтов (почв): пробоподготовка для выполнения физико-химических исследований солей тяжелых металлов.           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</si>
  <si>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§85</t>
  </si>
  <si>
    <r>
      <t xml:space="preserve">Единичные определения химического состава грунтов (почв): экспресс-определение солей тяжелых металлов ренгенфлюорисцентным методом (1 металл)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</si>
  <si>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§60</t>
  </si>
  <si>
    <r>
      <t xml:space="preserve">Единичные определения химического состава грунтов (почв): определение нефтяных углеводородов хроматографическим методом           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</si>
  <si>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§63</t>
  </si>
  <si>
    <t xml:space="preserve">Итого Лабораторные работы </t>
  </si>
  <si>
    <t xml:space="preserve">Стоимость работ с учетом инфляционного индекса </t>
  </si>
  <si>
    <t>ИТОГО инженерно-экологических работ</t>
  </si>
  <si>
    <t>ИТОГО с учетом договорного коэффициента К=</t>
  </si>
  <si>
    <t xml:space="preserve">_________________ </t>
  </si>
  <si>
    <t>Смета №2</t>
  </si>
  <si>
    <t>Спр</t>
  </si>
  <si>
    <t>Стоимость изготовления  проектной документации по договору (без НДС),
рублей</t>
  </si>
  <si>
    <t>Дата договора на изготовление проектной документации</t>
  </si>
  <si>
    <t>Иизм</t>
  </si>
  <si>
    <t>Индекс изменения стоимости проектных работ для строительства</t>
  </si>
  <si>
    <t>Спр - 2001 г.</t>
  </si>
  <si>
    <t>Стоимость изготовления  проектной документации в ценах 2001 г.,
рублей</t>
  </si>
  <si>
    <t>Сиз</t>
  </si>
  <si>
    <t>Стоимость проведения изыскательских работ по договору (без НДС), рублей</t>
  </si>
  <si>
    <t>Дата договора на проведение изыскательских работ</t>
  </si>
  <si>
    <t>Индекс изменения стоимости изыскательских работ для строительства</t>
  </si>
  <si>
    <t>Сиз - 2001 г.</t>
  </si>
  <si>
    <t>Стоимость проведения изыскательских работ по договору в ценах 2001 г.                               (без НДС), рублей</t>
  </si>
  <si>
    <t>Ki</t>
  </si>
  <si>
    <t>Индекс инфляции на экспертизу проектных работ на 01.01.2015 г. по сравнению с 01.01.2001 г.</t>
  </si>
  <si>
    <t>Индекс инфляции на экспертизу  изыскательских работ на 01.01.2015 г. по сравнению с 01.01.2001 г.</t>
  </si>
  <si>
    <t>Сумма Спд и Сиж (млн. рублей, в ценах 2001 г.)</t>
  </si>
  <si>
    <t>П</t>
  </si>
  <si>
    <t xml:space="preserve">Доля от  суммарной стоимости  проектных и (или) изыскательских работ,
представленных на государственную экспертизу в уровне цен 2001 года,согласно приложению к Постановлению РФ от 05.03.2007 г. № 145 </t>
  </si>
  <si>
    <t>Налог на добавленную стоимость,%</t>
  </si>
  <si>
    <t>Кт</t>
  </si>
  <si>
    <t>Коэффициент трудоемкости экспертизы 
(первичное рассмотрение = 1, повторное = 0,3)</t>
  </si>
  <si>
    <t>Ксл</t>
  </si>
  <si>
    <t xml:space="preserve">Коэффициент сложности экспертизы  </t>
  </si>
  <si>
    <t>Сэтек</t>
  </si>
  <si>
    <t>Стоимость проведения экспертизы, рублей</t>
  </si>
  <si>
    <t>рублей (НДС не облагается)</t>
  </si>
  <si>
    <t>рублей</t>
  </si>
  <si>
    <t>Сэтек=(Спр/Иизм*П*Ki* + Спр/Иизм*П*Ki)*Кт*Ксл</t>
  </si>
  <si>
    <t xml:space="preserve">объем  работ:0,53 км.    </t>
  </si>
  <si>
    <t>Сбор изучение и систематизация материалов изысканий прошлых лет, 20м.</t>
  </si>
  <si>
    <t>от "___" _________________ 2019 г.</t>
  </si>
  <si>
    <t>"___" _______________ 2019 г.</t>
  </si>
  <si>
    <t>"___" _____________ 2019 г.</t>
  </si>
  <si>
    <t>"      "____________2019г.</t>
  </si>
  <si>
    <t>Приложение №_ к договору №        от          19г.</t>
  </si>
  <si>
    <t xml:space="preserve"> Итого в текущих ценах 1кв.2019 г. с договорным коэффициентом и НДС, рублей </t>
  </si>
  <si>
    <t xml:space="preserve">    Итого в текущих ценах 1кв.2019 г. с НДС </t>
  </si>
  <si>
    <t>Итого в текущих ценах 1кв.2019г с Договорным коэффициентом и НДС</t>
  </si>
  <si>
    <t xml:space="preserve"> Итого в текущих ценах 1кв.2019 г. с договорным коэффициентом и НДС </t>
  </si>
  <si>
    <t>Письмо Минстроя РФ  №13606-ХМ/09 от 04.04.2018г.</t>
  </si>
  <si>
    <t>К3 (ТЧ п.2.6.11 При проектировании канальной прокладки тепловой сети)</t>
  </si>
  <si>
    <t>Расчет стоимости проведения негосударственной экспертизы</t>
  </si>
  <si>
    <t>Наименование проектной организации:</t>
  </si>
  <si>
    <t>Наименование организации-заказчика: АО "АТЭК"</t>
  </si>
  <si>
    <t>1 кв.2019 г.</t>
  </si>
  <si>
    <t>1кв.2019 г.</t>
  </si>
  <si>
    <t>НДС 20%</t>
  </si>
  <si>
    <t>НДС 20 %</t>
  </si>
  <si>
    <t>СБЦ НА ПРОЕКТНЫЕ РАБОТЫ ДЛЯ СТРОИТЕЛЬСТВА. Коммунальные инженерные сети и сооружения 2012 г. Глава 2.6. Тепловые сети и специальные установки тепловых сетей. Таблица №9 п.53 Тепловые сети. Тепловая сеть в двухтрубном исчислении диаметром трубопровода 500 мм, (бесканальная прокладка без дренажа) протяженностью: свыше 0,1 до 1 км</t>
  </si>
  <si>
    <r>
      <t xml:space="preserve">разработки проектной-сметной документации по объекту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«Реконструкция участка тепловой сети от тк.8 до тк. 7, от тк.7 до тк. 6, тк.6 до тк. 5, от тк. 5 до тк. 4. Источник ЧМР». 
</t>
    </r>
  </si>
  <si>
    <t xml:space="preserve">«Реконструкция участка тепловой сети от тк.8 до тк. 7, от тк.7 до тк. 6, тк.6 до тк. 5, от тк. 5 до тк. 4. Источник ЧМР». </t>
  </si>
  <si>
    <t xml:space="preserve">      Объект: «Реконструкция участка тепловой сети от тк.8 до тк. 7, от тк.7 до тк. 6, тк.6 до тк. 5, от тк. 5 до тк. 4. Источник ЧМР». </t>
  </si>
  <si>
    <r>
      <t xml:space="preserve">Смета №3
</t>
    </r>
    <r>
      <rPr>
        <sz val="10"/>
        <color indexed="8"/>
        <rFont val="Times New Roman"/>
        <family val="1"/>
        <charset val="204"/>
      </rPr>
      <t xml:space="preserve">  на инженерно-геологические изыскания  для строительства объекта:</t>
    </r>
    <r>
      <rPr>
        <b/>
        <sz val="10"/>
        <color indexed="8"/>
        <rFont val="Times New Roman"/>
        <family val="1"/>
        <charset val="204"/>
      </rPr>
      <t xml:space="preserve">    «Реконструкция участка тепловой сети от тк.8 до тк. 7, от тк.7 до тк. 6, тк.6 до тк. 5, от тк. 5 до тк. 4. Источник ЧМР». </t>
    </r>
  </si>
  <si>
    <t xml:space="preserve">Наименование объекта: «Реконструкция участка тепловой сети от тк.8 до тк. 7, от тк.7 до тк. 6, тк.6 до тк. 5, от тк. 5 до тк. 4. Источник ЧМР»                                                                        
</t>
  </si>
  <si>
    <t xml:space="preserve">Тепловая сеть Ф500 мм протяженностью 764 м </t>
  </si>
  <si>
    <t xml:space="preserve">СУБЦ –2001
табл.13 § 2                                                                                      п.14 ОУ к=0,85                             п.15д ОУ к=1,2          </t>
  </si>
  <si>
    <t>Проектировщик:</t>
  </si>
  <si>
    <t>Составил</t>
  </si>
  <si>
    <t xml:space="preserve">                            Составил:</t>
  </si>
  <si>
    <t xml:space="preserve">         Составил:</t>
  </si>
  <si>
    <t>Составил :</t>
  </si>
  <si>
    <t xml:space="preserve">"Реконструкция участка тепловой сети от тк.8 до тк. 7, от тк.7 до тк. 6, тк.6 до тк. 5, от тк. 5 до тк. 4. Источник ЧМР». 
</t>
  </si>
  <si>
    <r>
      <t xml:space="preserve">                           </t>
    </r>
    <r>
      <rPr>
        <sz val="11"/>
        <rFont val="Times New Roman"/>
        <family val="1"/>
        <charset val="204"/>
      </rPr>
      <t>Заказчик                                                                                   Проектировщик</t>
    </r>
  </si>
  <si>
    <t xml:space="preserve">___________________________                -                                                             _________________________ </t>
  </si>
  <si>
    <t>"____ "_______________2019г.                                                                                   "_____"     ____________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</si>
</sst>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#,##0.00000"/>
    <numFmt numFmtId="170" formatCode="0.0"/>
    <numFmt numFmtId="171" formatCode="0.000"/>
    <numFmt numFmtId="172" formatCode="_-* #,##0\ _р_._-;\-* #,##0\ _р_._-;_-* &quot;-&quot;\ _р_._-;_-@_-"/>
    <numFmt numFmtId="173" formatCode="_-* #,##0&quot;?.&quot;_-;\-* #,##0&quot;?.&quot;_-;_-* &quot;-&quot;&quot;?.&quot;_-;_-@_-"/>
    <numFmt numFmtId="174" formatCode="_-* #,##0.00&quot;?.&quot;_-;\-* #,##0.00&quot;?.&quot;_-;_-* &quot;-&quot;??&quot;?.&quot;_-;_-@_-"/>
    <numFmt numFmtId="175" formatCode="_(* #,##0_);_(* \(#,##0\);_(* &quot;-&quot;_);_(@_)"/>
    <numFmt numFmtId="176" formatCode="_(* #,##0.00_);_(* \(#,##0.00\);_(* &quot;-&quot;??_);_(@_)"/>
    <numFmt numFmtId="177" formatCode="&quot;$&quot;#,##0_);[Red]\(&quot;$&quot;#,##0\)"/>
    <numFmt numFmtId="178" formatCode="_(&quot;$&quot;* #,##0.00_);_(&quot;$&quot;* \(#,##0.00\);_(&quot;$&quot;* &quot;-&quot;??_);_(@_)"/>
    <numFmt numFmtId="179" formatCode="General_)"/>
    <numFmt numFmtId="180" formatCode="_-* #,##0.00[$€-1]_-;\-* #,##0.00[$€-1]_-;_-* &quot;-&quot;??[$€-1]_-"/>
    <numFmt numFmtId="181" formatCode="_-* #,##0.00[$€-1]_-;\-* #,##0.00[$€-1]_-;_-* \-??[$€-1]_-"/>
    <numFmt numFmtId="182" formatCode="0.00_)"/>
    <numFmt numFmtId="183" formatCode="_-* #,##0_?_._-;\-* #,##0_?_._-;_-* &quot;-&quot;_?_._-;_-@_-"/>
    <numFmt numFmtId="184" formatCode="_-* #,##0.00_?_._-;\-* #,##0.00_?_._-;_-* &quot;-&quot;??_?_._-;_-@_-"/>
    <numFmt numFmtId="185" formatCode="##\ &quot;h&quot;"/>
    <numFmt numFmtId="186" formatCode="#0.0##;;&quot;-&quot;_р"/>
    <numFmt numFmtId="187" formatCode="#,##0.0#####;\-\ #,##0.0#####;"/>
    <numFmt numFmtId="188" formatCode="mmmm\ d\,\ yyyy"/>
    <numFmt numFmtId="189" formatCode="_-* #,##0&quot;$&quot;_-;\-* #,##0&quot;$&quot;_-;_-* &quot;-&quot;&quot;$&quot;_-;_-@_-"/>
    <numFmt numFmtId="190" formatCode="&quot;Затраты, &quot;"/>
    <numFmt numFmtId="191" formatCode="&quot;Кол-во, &quot;@"/>
    <numFmt numFmtId="192" formatCode="&quot;Норма, &quot;@"/>
    <numFmt numFmtId="193" formatCode="##%;##%;&quot;&quot;"/>
    <numFmt numFmtId="194" formatCode="&quot;К-т ре-зерва, &quot;@"/>
    <numFmt numFmtId="195" formatCode="_-* #,##0.00\ _р_._-;\-* #,##0.00\ _р_._-;_-* &quot;-&quot;??\ _р_._-;_-@_-"/>
    <numFmt numFmtId="196" formatCode="_-* #,##0.00_р_._-;\-* #,##0.00_р_._-;_-* \-??_р_._-;_-@_-"/>
    <numFmt numFmtId="197" formatCode="0.00000000000"/>
    <numFmt numFmtId="198" formatCode="0.0000000000"/>
    <numFmt numFmtId="199" formatCode="dd/mm/yyyy&quot; г.&quot;"/>
    <numFmt numFmtId="200" formatCode="#,##0.0000"/>
  </numFmts>
  <fonts count="12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3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Times New Roman Cyr"/>
      <charset val="204"/>
    </font>
    <font>
      <sz val="7"/>
      <name val="Times New Roman Cyr"/>
      <family val="1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sz val="7"/>
      <name val="Arial Cyr"/>
      <charset val="204"/>
    </font>
    <font>
      <sz val="9"/>
      <name val="Arial Cyr"/>
      <charset val="204"/>
    </font>
    <font>
      <u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u/>
      <sz val="10"/>
      <name val="Times New Roman Cyr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9"/>
      <name val="Arial"/>
      <family val="2"/>
    </font>
    <font>
      <b/>
      <sz val="10"/>
      <name val="Arial Cyr"/>
    </font>
    <font>
      <sz val="10"/>
      <name val="Helv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0"/>
      <name val="Helv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DL"/>
    </font>
    <font>
      <b/>
      <sz val="9"/>
      <name val="TimesDL"/>
    </font>
    <font>
      <sz val="10"/>
      <name val="MS Sans Serif"/>
      <family val="2"/>
      <charset val="204"/>
    </font>
    <font>
      <i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NTHarmonica"/>
    </font>
    <font>
      <b/>
      <sz val="8"/>
      <color indexed="48"/>
      <name val="TimesDL"/>
    </font>
    <font>
      <sz val="10"/>
      <color indexed="8"/>
      <name val="TimesDL"/>
    </font>
    <font>
      <i/>
      <sz val="11"/>
      <color indexed="23"/>
      <name val="Calibri"/>
      <family val="2"/>
      <charset val="204"/>
    </font>
    <font>
      <sz val="10"/>
      <name val="Ѓanoeii"/>
    </font>
    <font>
      <sz val="11"/>
      <color indexed="17"/>
      <name val="Calibri"/>
      <family val="2"/>
      <charset val="204"/>
    </font>
    <font>
      <b/>
      <sz val="10"/>
      <name val="NTHelvetica/Cyrillic"/>
    </font>
    <font>
      <sz val="8"/>
      <name val="Arial"/>
      <family val="2"/>
    </font>
    <font>
      <b/>
      <sz val="12"/>
      <color indexed="10"/>
      <name val="Arial"/>
      <family val="2"/>
      <charset val="204"/>
    </font>
    <font>
      <b/>
      <sz val="12"/>
      <name val="Helv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Calibri"/>
      <family val="2"/>
      <charset val="204"/>
    </font>
    <font>
      <sz val="10"/>
      <color indexed="20"/>
      <name val="Arial"/>
      <family val="2"/>
    </font>
    <font>
      <sz val="11"/>
      <color indexed="53"/>
      <name val="Calibri"/>
      <family val="2"/>
      <charset val="204"/>
    </font>
    <font>
      <b/>
      <sz val="11"/>
      <name val="Helv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i/>
      <sz val="16"/>
      <name val="Helv"/>
    </font>
    <font>
      <sz val="12"/>
      <name val="Helv"/>
    </font>
    <font>
      <sz val="8"/>
      <name val="Helv"/>
      <charset val="204"/>
    </font>
    <font>
      <sz val="7"/>
      <name val="Arial"/>
      <family val="2"/>
    </font>
    <font>
      <sz val="10"/>
      <name val="Arial Cyr"/>
    </font>
    <font>
      <b/>
      <sz val="11"/>
      <color indexed="63"/>
      <name val="Calibri"/>
      <family val="2"/>
      <charset val="204"/>
    </font>
    <font>
      <sz val="10"/>
      <name val="Palatino"/>
      <family val="1"/>
    </font>
    <font>
      <sz val="9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Arial"/>
      <family val="2"/>
    </font>
    <font>
      <b/>
      <sz val="16"/>
      <color indexed="23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8"/>
      <name val="Arial"/>
      <family val="2"/>
      <charset val="204"/>
    </font>
    <font>
      <i/>
      <sz val="10"/>
      <name val="MS Sans Serif"/>
      <family val="2"/>
      <charset val="204"/>
    </font>
    <font>
      <sz val="12"/>
      <color indexed="8"/>
      <name val="NTHarmonica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2"/>
      <name val="NTHelvetica/Cyrillic"/>
    </font>
    <font>
      <b/>
      <sz val="9"/>
      <color indexed="12"/>
      <name val="Arial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HebarB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name val="NTTimes/Cyrillic"/>
    </font>
    <font>
      <sz val="11"/>
      <name val="Times New Roman Cyr"/>
      <charset val="204"/>
    </font>
    <font>
      <sz val="11"/>
      <color indexed="2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3"/>
      <name val="Times New Roman Cyr"/>
      <charset val="204"/>
    </font>
    <font>
      <b/>
      <sz val="12"/>
      <color indexed="8"/>
      <name val="Times New Roman"/>
      <family val="1"/>
      <charset val="204"/>
    </font>
    <font>
      <sz val="10"/>
      <color rgb="FFD6009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4"/>
        <bgColor indexed="23"/>
      </patternFill>
    </fill>
    <fill>
      <patternFill patternType="solid">
        <fgColor indexed="3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6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1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50"/>
      </patternFill>
    </fill>
    <fill>
      <patternFill patternType="solid">
        <fgColor indexed="9"/>
        <bgColor indexed="26"/>
      </patternFill>
    </fill>
    <fill>
      <patternFill patternType="gray0625"/>
    </fill>
    <fill>
      <patternFill patternType="solid">
        <fgColor indexed="9"/>
        <bgColor indexed="9"/>
      </patternFill>
    </fill>
    <fill>
      <patternFill patternType="solid">
        <fgColor indexed="24"/>
        <bgColor indexed="22"/>
      </patternFill>
    </fill>
    <fill>
      <patternFill patternType="solid">
        <fgColor indexed="50"/>
        <bgColor indexed="45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22"/>
      </patternFill>
    </fill>
    <fill>
      <patternFill patternType="lightGray"/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8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531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1" fillId="0" borderId="0"/>
    <xf numFmtId="167" fontId="11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" fillId="0" borderId="0"/>
    <xf numFmtId="165" fontId="1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4" fontId="19" fillId="0" borderId="0">
      <alignment vertical="center"/>
    </xf>
    <xf numFmtId="0" fontId="36" fillId="0" borderId="0"/>
    <xf numFmtId="0" fontId="11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37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0" fontId="37" fillId="0" borderId="0"/>
    <xf numFmtId="0" fontId="4" fillId="0" borderId="0"/>
    <xf numFmtId="0" fontId="37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4" fontId="19" fillId="0" borderId="0">
      <alignment vertical="center"/>
    </xf>
    <xf numFmtId="0" fontId="37" fillId="0" borderId="0"/>
    <xf numFmtId="0" fontId="36" fillId="0" borderId="0"/>
    <xf numFmtId="0" fontId="36" fillId="0" borderId="0"/>
    <xf numFmtId="0" fontId="37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7" fillId="0" borderId="0"/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4" fontId="19" fillId="0" borderId="0">
      <alignment vertical="center"/>
    </xf>
    <xf numFmtId="0" fontId="37" fillId="0" borderId="0"/>
    <xf numFmtId="0" fontId="37" fillId="0" borderId="0"/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0" fontId="37" fillId="0" borderId="0"/>
    <xf numFmtId="0" fontId="4" fillId="0" borderId="0"/>
    <xf numFmtId="0" fontId="11" fillId="0" borderId="0"/>
    <xf numFmtId="0" fontId="11" fillId="0" borderId="0"/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0" fontId="4" fillId="0" borderId="0"/>
    <xf numFmtId="0" fontId="4" fillId="0" borderId="0"/>
    <xf numFmtId="0" fontId="36" fillId="0" borderId="0"/>
    <xf numFmtId="0" fontId="4" fillId="0" borderId="0"/>
    <xf numFmtId="0" fontId="38" fillId="0" borderId="0">
      <alignment vertical="top"/>
    </xf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4" fontId="19" fillId="0" borderId="0">
      <alignment vertical="center"/>
    </xf>
    <xf numFmtId="0" fontId="37" fillId="0" borderId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6" fillId="0" borderId="0"/>
    <xf numFmtId="0" fontId="4" fillId="0" borderId="0"/>
    <xf numFmtId="0" fontId="39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7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4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4" fillId="0" borderId="0"/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36" fillId="0" borderId="0"/>
    <xf numFmtId="0" fontId="11" fillId="0" borderId="0"/>
    <xf numFmtId="0" fontId="11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37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4" fillId="0" borderId="0"/>
    <xf numFmtId="0" fontId="4" fillId="0" borderId="0"/>
    <xf numFmtId="0" fontId="37" fillId="0" borderId="0"/>
    <xf numFmtId="0" fontId="4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4" fillId="0" borderId="0"/>
    <xf numFmtId="0" fontId="37" fillId="0" borderId="0"/>
    <xf numFmtId="4" fontId="19" fillId="0" borderId="0">
      <alignment vertical="center"/>
    </xf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4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4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0" fontId="4" fillId="0" borderId="0"/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0" fontId="37" fillId="0" borderId="0"/>
    <xf numFmtId="0" fontId="36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4" fillId="0" borderId="0"/>
    <xf numFmtId="0" fontId="11" fillId="0" borderId="0"/>
    <xf numFmtId="0" fontId="4" fillId="0" borderId="0"/>
    <xf numFmtId="0" fontId="36" fillId="0" borderId="0"/>
    <xf numFmtId="4" fontId="19" fillId="0" borderId="0">
      <alignment vertical="center"/>
    </xf>
    <xf numFmtId="0" fontId="4" fillId="0" borderId="0"/>
    <xf numFmtId="0" fontId="4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4" fontId="19" fillId="0" borderId="0">
      <alignment vertical="center"/>
    </xf>
    <xf numFmtId="0" fontId="4" fillId="0" borderId="0"/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11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4" fillId="0" borderId="0"/>
    <xf numFmtId="4" fontId="19" fillId="0" borderId="0">
      <alignment vertical="center"/>
    </xf>
    <xf numFmtId="4" fontId="19" fillId="0" borderId="0">
      <alignment vertical="center"/>
    </xf>
    <xf numFmtId="4" fontId="25" fillId="0" borderId="0">
      <alignment vertical="center"/>
    </xf>
    <xf numFmtId="0" fontId="37" fillId="0" borderId="0"/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0" fontId="4" fillId="0" borderId="0"/>
    <xf numFmtId="0" fontId="40" fillId="0" borderId="0"/>
    <xf numFmtId="0" fontId="4" fillId="0" borderId="0"/>
    <xf numFmtId="0" fontId="36" fillId="0" borderId="0"/>
    <xf numFmtId="0" fontId="4" fillId="0" borderId="0"/>
    <xf numFmtId="0" fontId="36" fillId="0" borderId="0"/>
    <xf numFmtId="0" fontId="4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4" fillId="0" borderId="0"/>
    <xf numFmtId="4" fontId="19" fillId="0" borderId="0">
      <alignment vertical="center"/>
    </xf>
    <xf numFmtId="0" fontId="4" fillId="0" borderId="0"/>
    <xf numFmtId="0" fontId="11" fillId="0" borderId="0"/>
    <xf numFmtId="0" fontId="11" fillId="0" borderId="0"/>
    <xf numFmtId="0" fontId="11" fillId="0" borderId="0"/>
    <xf numFmtId="0" fontId="36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36" fillId="0" borderId="0"/>
    <xf numFmtId="4" fontId="1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7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1" fillId="0" borderId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15" borderId="0" applyNumberFormat="0" applyBorder="0" applyAlignment="0" applyProtection="0"/>
    <xf numFmtId="0" fontId="35" fillId="18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7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20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21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8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30" borderId="0" applyNumberFormat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4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42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11" borderId="0" applyNumberFormat="0" applyBorder="0" applyAlignment="0" applyProtection="0"/>
    <xf numFmtId="0" fontId="42" fillId="36" borderId="0" applyNumberFormat="0" applyBorder="0" applyAlignment="0" applyProtection="0"/>
    <xf numFmtId="0" fontId="42" fillId="39" borderId="0" applyNumberFormat="0" applyBorder="0" applyAlignment="0" applyProtection="0"/>
    <xf numFmtId="0" fontId="4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29" borderId="0" applyNumberFormat="0" applyBorder="0" applyAlignment="0" applyProtection="0"/>
    <xf numFmtId="0" fontId="35" fillId="40" borderId="0" applyNumberFormat="0" applyBorder="0" applyAlignment="0" applyProtection="0"/>
    <xf numFmtId="0" fontId="35" fillId="32" borderId="0" applyNumberFormat="0" applyBorder="0" applyAlignment="0" applyProtection="0"/>
    <xf numFmtId="0" fontId="42" fillId="19" borderId="0" applyNumberFormat="0" applyBorder="0" applyAlignment="0" applyProtection="0"/>
    <xf numFmtId="0" fontId="42" fillId="41" borderId="0" applyNumberFormat="0" applyBorder="0" applyAlignment="0" applyProtection="0"/>
    <xf numFmtId="0" fontId="42" fillId="30" borderId="0" applyNumberFormat="0" applyBorder="0" applyAlignment="0" applyProtection="0"/>
    <xf numFmtId="0" fontId="35" fillId="35" borderId="0" applyNumberFormat="0" applyBorder="0" applyAlignment="0" applyProtection="0"/>
    <xf numFmtId="0" fontId="35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3" fillId="44" borderId="0" applyNumberFormat="0" applyBorder="0" applyAlignment="0" applyProtection="0"/>
    <xf numFmtId="0" fontId="44" fillId="45" borderId="18" applyNumberFormat="0" applyAlignment="0" applyProtection="0"/>
    <xf numFmtId="0" fontId="45" fillId="0" borderId="0"/>
    <xf numFmtId="3" fontId="46" fillId="46" borderId="19">
      <alignment horizontal="left" vertical="center"/>
    </xf>
    <xf numFmtId="0" fontId="47" fillId="0" borderId="0">
      <alignment horizontal="left" vertical="top"/>
    </xf>
    <xf numFmtId="0" fontId="48" fillId="37" borderId="20" applyNumberFormat="0" applyAlignment="0" applyProtection="0"/>
    <xf numFmtId="175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0" fontId="50" fillId="47" borderId="0" applyNumberFormat="0" applyFill="0">
      <alignment vertical="center"/>
    </xf>
    <xf numFmtId="177" fontId="51" fillId="0" borderId="0" applyFont="0" applyFill="0" applyBorder="0" applyAlignment="0" applyProtection="0"/>
    <xf numFmtId="178" fontId="49" fillId="0" borderId="0" applyFont="0" applyFill="0" applyBorder="0" applyAlignment="0" applyProtection="0"/>
    <xf numFmtId="179" fontId="52" fillId="0" borderId="0">
      <alignment horizontal="center"/>
    </xf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4" fillId="0" borderId="0" applyNumberFormat="0" applyAlignment="0"/>
    <xf numFmtId="0" fontId="55" fillId="0" borderId="0" applyNumberFormat="0" applyAlignment="0"/>
    <xf numFmtId="0" fontId="56" fillId="0" borderId="0" applyNumberFormat="0" applyAlignment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37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Protection="0">
      <alignment vertical="top" wrapText="1"/>
    </xf>
    <xf numFmtId="0" fontId="59" fillId="11" borderId="0" applyNumberFormat="0" applyBorder="0" applyAlignment="0" applyProtection="0"/>
    <xf numFmtId="0" fontId="60" fillId="46" borderId="21">
      <alignment horizontal="left" vertical="center" wrapText="1"/>
    </xf>
    <xf numFmtId="38" fontId="61" fillId="51" borderId="0" applyNumberFormat="0" applyBorder="0" applyAlignment="0" applyProtection="0"/>
    <xf numFmtId="3" fontId="62" fillId="0" borderId="0"/>
    <xf numFmtId="0" fontId="63" fillId="0" borderId="0">
      <alignment horizontal="left"/>
    </xf>
    <xf numFmtId="0" fontId="64" fillId="0" borderId="22" applyNumberFormat="0" applyFill="0" applyAlignment="0" applyProtection="0"/>
    <xf numFmtId="0" fontId="65" fillId="0" borderId="23" applyNumberFormat="0" applyFill="0" applyAlignment="0" applyProtection="0"/>
    <xf numFmtId="0" fontId="66" fillId="0" borderId="24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/>
    <xf numFmtId="0" fontId="11" fillId="0" borderId="0"/>
    <xf numFmtId="0" fontId="68" fillId="42" borderId="18" applyNumberFormat="0" applyAlignment="0" applyProtection="0"/>
    <xf numFmtId="10" fontId="61" fillId="52" borderId="2" applyNumberFormat="0" applyBorder="0" applyAlignment="0" applyProtection="0"/>
    <xf numFmtId="0" fontId="68" fillId="53" borderId="18" applyNumberFormat="0" applyAlignment="0" applyProtection="0"/>
    <xf numFmtId="0" fontId="69" fillId="0" borderId="25">
      <alignment horizontal="left"/>
    </xf>
    <xf numFmtId="0" fontId="70" fillId="0" borderId="26" applyNumberFormat="0" applyFill="0" applyAlignment="0" applyProtection="0"/>
    <xf numFmtId="0" fontId="71" fillId="0" borderId="17"/>
    <xf numFmtId="0" fontId="51" fillId="0" borderId="0"/>
    <xf numFmtId="0" fontId="72" fillId="54" borderId="0" applyNumberFormat="0" applyBorder="0" applyAlignment="0" applyProtection="0"/>
    <xf numFmtId="0" fontId="73" fillId="0" borderId="0" applyNumberFormat="0" applyFill="0" applyBorder="0" applyAlignment="0" applyProtection="0"/>
    <xf numFmtId="182" fontId="74" fillId="0" borderId="0"/>
    <xf numFmtId="179" fontId="75" fillId="0" borderId="0"/>
    <xf numFmtId="0" fontId="76" fillId="0" borderId="0"/>
    <xf numFmtId="0" fontId="77" fillId="0" borderId="0"/>
    <xf numFmtId="0" fontId="4" fillId="0" borderId="0"/>
    <xf numFmtId="0" fontId="37" fillId="35" borderId="27" applyNumberForma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38" fontId="78" fillId="0" borderId="0" applyFont="0" applyFill="0" applyBorder="0" applyAlignment="0" applyProtection="0"/>
    <xf numFmtId="40" fontId="78" fillId="0" borderId="0" applyFont="0" applyFill="0" applyBorder="0" applyAlignment="0" applyProtection="0"/>
    <xf numFmtId="0" fontId="79" fillId="45" borderId="28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>
      <alignment vertical="top"/>
    </xf>
    <xf numFmtId="3" fontId="80" fillId="0" borderId="0" applyFill="0" applyBorder="0" applyProtection="0">
      <alignment horizontal="right"/>
    </xf>
    <xf numFmtId="3" fontId="20" fillId="0" borderId="29" applyNumberFormat="0" applyAlignment="0">
      <alignment vertical="top"/>
    </xf>
    <xf numFmtId="1" fontId="81" fillId="0" borderId="0">
      <alignment horizontal="center" vertical="top" wrapText="1"/>
    </xf>
    <xf numFmtId="0" fontId="82" fillId="56" borderId="0">
      <alignment horizontal="left" vertical="center"/>
    </xf>
    <xf numFmtId="0" fontId="83" fillId="0" borderId="0">
      <alignment horizontal="right" vertical="center"/>
    </xf>
    <xf numFmtId="0" fontId="84" fillId="56" borderId="0">
      <alignment horizontal="left" vertical="top"/>
    </xf>
    <xf numFmtId="0" fontId="82" fillId="56" borderId="0">
      <alignment horizontal="right" vertical="center"/>
    </xf>
    <xf numFmtId="0" fontId="85" fillId="0" borderId="0">
      <alignment horizontal="left" vertical="center"/>
    </xf>
    <xf numFmtId="0" fontId="86" fillId="56" borderId="0">
      <alignment horizontal="center" vertical="top"/>
    </xf>
    <xf numFmtId="0" fontId="82" fillId="56" borderId="0">
      <alignment horizontal="left" vertical="center"/>
    </xf>
    <xf numFmtId="0" fontId="82" fillId="56" borderId="0">
      <alignment horizontal="center" vertical="center"/>
    </xf>
    <xf numFmtId="0" fontId="82" fillId="56" borderId="0">
      <alignment horizontal="left" vertical="center"/>
    </xf>
    <xf numFmtId="0" fontId="82" fillId="56" borderId="0">
      <alignment horizontal="center" vertical="center"/>
    </xf>
    <xf numFmtId="0" fontId="87" fillId="56" borderId="0">
      <alignment horizontal="left" vertical="center"/>
    </xf>
    <xf numFmtId="0" fontId="84" fillId="56" borderId="0">
      <alignment horizontal="right" vertical="center"/>
    </xf>
    <xf numFmtId="0" fontId="84" fillId="56" borderId="0">
      <alignment horizontal="right" vertical="center"/>
    </xf>
    <xf numFmtId="0" fontId="87" fillId="56" borderId="0">
      <alignment horizontal="left" vertical="center"/>
    </xf>
    <xf numFmtId="0" fontId="82" fillId="56" borderId="0">
      <alignment horizontal="center" vertical="center"/>
    </xf>
    <xf numFmtId="0" fontId="84" fillId="56" borderId="0">
      <alignment horizontal="center" vertical="center"/>
    </xf>
    <xf numFmtId="0" fontId="84" fillId="56" borderId="0">
      <alignment horizontal="left" vertical="top"/>
    </xf>
    <xf numFmtId="0" fontId="87" fillId="56" borderId="0">
      <alignment horizontal="left" vertical="center"/>
    </xf>
    <xf numFmtId="0" fontId="82" fillId="56" borderId="0">
      <alignment horizontal="center" vertical="center"/>
    </xf>
    <xf numFmtId="0" fontId="82" fillId="56" borderId="0">
      <alignment horizontal="center" vertical="top"/>
    </xf>
    <xf numFmtId="0" fontId="87" fillId="56" borderId="0">
      <alignment horizontal="left" vertical="center"/>
    </xf>
    <xf numFmtId="0" fontId="82" fillId="56" borderId="0">
      <alignment horizontal="center" vertical="top"/>
    </xf>
    <xf numFmtId="0" fontId="87" fillId="56" borderId="0">
      <alignment horizontal="left" vertical="center"/>
    </xf>
    <xf numFmtId="0" fontId="84" fillId="56" borderId="0">
      <alignment horizontal="left" vertical="top"/>
    </xf>
    <xf numFmtId="0" fontId="87" fillId="56" borderId="0">
      <alignment horizontal="left" vertical="center"/>
    </xf>
    <xf numFmtId="0" fontId="88" fillId="56" borderId="0">
      <alignment horizontal="left" vertical="top"/>
    </xf>
    <xf numFmtId="0" fontId="82" fillId="0" borderId="0">
      <alignment horizontal="left" vertical="top"/>
    </xf>
    <xf numFmtId="0" fontId="88" fillId="56" borderId="0">
      <alignment horizontal="left" vertical="top"/>
    </xf>
    <xf numFmtId="0" fontId="87" fillId="56" borderId="0">
      <alignment horizontal="left" vertical="top"/>
    </xf>
    <xf numFmtId="0" fontId="82" fillId="56" borderId="0">
      <alignment horizontal="center" vertical="top"/>
    </xf>
    <xf numFmtId="0" fontId="82" fillId="0" borderId="0">
      <alignment horizontal="left" vertical="top"/>
    </xf>
    <xf numFmtId="0" fontId="88" fillId="56" borderId="0">
      <alignment horizontal="left" vertical="top"/>
    </xf>
    <xf numFmtId="0" fontId="82" fillId="0" borderId="0">
      <alignment horizontal="right" vertical="top"/>
    </xf>
    <xf numFmtId="0" fontId="82" fillId="56" borderId="0">
      <alignment horizontal="center" vertical="center"/>
    </xf>
    <xf numFmtId="0" fontId="82" fillId="0" borderId="0">
      <alignment horizontal="left" vertical="center"/>
    </xf>
    <xf numFmtId="0" fontId="84" fillId="56" borderId="0">
      <alignment horizontal="left" vertical="top"/>
    </xf>
    <xf numFmtId="0" fontId="82" fillId="56" borderId="0">
      <alignment horizontal="left" vertical="top"/>
    </xf>
    <xf numFmtId="0" fontId="82" fillId="0" borderId="0">
      <alignment horizontal="left" vertical="top"/>
    </xf>
    <xf numFmtId="0" fontId="84" fillId="56" borderId="0">
      <alignment horizontal="center" vertical="center"/>
    </xf>
    <xf numFmtId="0" fontId="88" fillId="56" borderId="0">
      <alignment horizontal="center" vertical="center"/>
    </xf>
    <xf numFmtId="0" fontId="89" fillId="56" borderId="0">
      <alignment horizontal="center" vertical="center"/>
    </xf>
    <xf numFmtId="0" fontId="90" fillId="56" borderId="0">
      <alignment horizontal="center" vertical="center"/>
    </xf>
    <xf numFmtId="0" fontId="90" fillId="0" borderId="0">
      <alignment horizontal="center" vertical="center"/>
    </xf>
    <xf numFmtId="0" fontId="89" fillId="56" borderId="0">
      <alignment horizontal="center" vertical="center"/>
    </xf>
    <xf numFmtId="0" fontId="82" fillId="56" borderId="0">
      <alignment horizontal="center" vertical="center"/>
    </xf>
    <xf numFmtId="0" fontId="88" fillId="56" borderId="0">
      <alignment horizontal="left" vertical="center"/>
    </xf>
    <xf numFmtId="0" fontId="88" fillId="56" borderId="0">
      <alignment horizontal="left" vertical="center"/>
    </xf>
    <xf numFmtId="0" fontId="82" fillId="56" borderId="0">
      <alignment horizontal="center" vertical="center"/>
    </xf>
    <xf numFmtId="0" fontId="88" fillId="0" borderId="0">
      <alignment horizontal="left" vertical="top"/>
    </xf>
    <xf numFmtId="0" fontId="84" fillId="56" borderId="0">
      <alignment horizontal="right" vertical="top"/>
    </xf>
    <xf numFmtId="0" fontId="82" fillId="56" borderId="0">
      <alignment horizontal="center" vertical="center"/>
    </xf>
    <xf numFmtId="0" fontId="82" fillId="56" borderId="0">
      <alignment horizontal="left" vertical="center"/>
    </xf>
    <xf numFmtId="0" fontId="88" fillId="56" borderId="0">
      <alignment horizontal="center" vertical="center"/>
    </xf>
    <xf numFmtId="0" fontId="82" fillId="56" borderId="0">
      <alignment horizontal="center" vertical="center"/>
    </xf>
    <xf numFmtId="0" fontId="82" fillId="56" borderId="0">
      <alignment horizontal="left" vertical="center"/>
    </xf>
    <xf numFmtId="0" fontId="88" fillId="0" borderId="0">
      <alignment horizontal="left" vertical="center"/>
    </xf>
    <xf numFmtId="0" fontId="84" fillId="56" borderId="0">
      <alignment horizontal="center" vertical="center"/>
    </xf>
    <xf numFmtId="0" fontId="82" fillId="56" borderId="0">
      <alignment horizontal="left" vertical="center"/>
    </xf>
    <xf numFmtId="0" fontId="84" fillId="56" borderId="0">
      <alignment horizontal="right" vertical="center"/>
    </xf>
    <xf numFmtId="0" fontId="82" fillId="56" borderId="0">
      <alignment horizontal="left" vertical="center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4" fontId="91" fillId="58" borderId="28" applyNumberFormat="0" applyProtection="0">
      <alignment horizontal="left" vertical="center" indent="1"/>
    </xf>
    <xf numFmtId="4" fontId="84" fillId="59" borderId="28" applyNumberFormat="0" applyProtection="0">
      <alignment horizontal="left" vertical="center" indent="1"/>
    </xf>
    <xf numFmtId="4" fontId="84" fillId="60" borderId="28" applyNumberFormat="0" applyProtection="0">
      <alignment horizontal="left" vertical="center" indent="1"/>
    </xf>
    <xf numFmtId="0" fontId="1" fillId="60" borderId="28" applyNumberFormat="0" applyProtection="0">
      <alignment horizontal="left" vertical="center" indent="1"/>
    </xf>
    <xf numFmtId="0" fontId="1" fillId="60" borderId="28" applyNumberFormat="0" applyProtection="0">
      <alignment horizontal="left" vertical="center" indent="1"/>
    </xf>
    <xf numFmtId="0" fontId="1" fillId="61" borderId="28" applyNumberFormat="0" applyProtection="0">
      <alignment horizontal="left" vertical="center" indent="1"/>
    </xf>
    <xf numFmtId="0" fontId="1" fillId="61" borderId="28" applyNumberFormat="0" applyProtection="0">
      <alignment horizontal="left" vertical="center" indent="1"/>
    </xf>
    <xf numFmtId="0" fontId="1" fillId="51" borderId="28" applyNumberFormat="0" applyProtection="0">
      <alignment horizontal="left" vertical="center" indent="1"/>
    </xf>
    <xf numFmtId="0" fontId="1" fillId="51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92" fillId="0" borderId="0"/>
    <xf numFmtId="0" fontId="93" fillId="0" borderId="0" applyNumberFormat="0" applyFill="0" applyBorder="0" applyAlignment="0" applyProtection="0"/>
    <xf numFmtId="0" fontId="94" fillId="0" borderId="0"/>
    <xf numFmtId="0" fontId="71" fillId="0" borderId="0"/>
    <xf numFmtId="0" fontId="95" fillId="0" borderId="0">
      <alignment horizontal="centerContinuous" vertical="center"/>
    </xf>
    <xf numFmtId="0" fontId="96" fillId="62" borderId="30" applyNumberFormat="0" applyFill="0" applyAlignment="0" applyProtection="0">
      <alignment vertical="top"/>
    </xf>
    <xf numFmtId="4" fontId="97" fillId="46" borderId="8">
      <alignment horizontal="left" vertical="center" wrapText="1"/>
    </xf>
    <xf numFmtId="4" fontId="98" fillId="0" borderId="31">
      <alignment vertical="center" wrapText="1"/>
    </xf>
    <xf numFmtId="0" fontId="1" fillId="0" borderId="29"/>
    <xf numFmtId="0" fontId="99" fillId="63" borderId="21" applyNumberFormat="0" applyProtection="0">
      <alignment horizontal="left" vertical="center" wrapText="1"/>
    </xf>
    <xf numFmtId="0" fontId="53" fillId="0" borderId="32" applyNumberFormat="0" applyFill="0" applyAlignment="0" applyProtection="0"/>
    <xf numFmtId="3" fontId="100" fillId="0" borderId="0"/>
    <xf numFmtId="0" fontId="101" fillId="0" borderId="0">
      <alignment horizontal="left"/>
    </xf>
    <xf numFmtId="185" fontId="41" fillId="0" borderId="0"/>
    <xf numFmtId="0" fontId="102" fillId="0" borderId="0" applyNumberFormat="0" applyFill="0" applyBorder="0" applyAlignment="0" applyProtection="0"/>
    <xf numFmtId="0" fontId="3" fillId="0" borderId="2">
      <alignment horizontal="center"/>
    </xf>
    <xf numFmtId="0" fontId="11" fillId="0" borderId="0">
      <alignment vertical="top"/>
    </xf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9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8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186" fontId="78" fillId="0" borderId="0"/>
    <xf numFmtId="187" fontId="78" fillId="0" borderId="2" applyFont="0" applyFill="0" applyBorder="0" applyAlignment="0" applyProtection="0"/>
    <xf numFmtId="0" fontId="68" fillId="8" borderId="18" applyNumberFormat="0" applyAlignment="0" applyProtection="0"/>
    <xf numFmtId="0" fontId="68" fillId="8" borderId="18" applyNumberFormat="0" applyAlignment="0" applyProtection="0"/>
    <xf numFmtId="0" fontId="68" fillId="8" borderId="18" applyNumberFormat="0" applyAlignment="0" applyProtection="0"/>
    <xf numFmtId="0" fontId="68" fillId="14" borderId="18" applyNumberFormat="0" applyAlignment="0" applyProtection="0"/>
    <xf numFmtId="0" fontId="3" fillId="0" borderId="2">
      <alignment horizontal="center"/>
    </xf>
    <xf numFmtId="0" fontId="3" fillId="0" borderId="0">
      <alignment vertical="top"/>
    </xf>
    <xf numFmtId="0" fontId="79" fillId="72" borderId="28" applyNumberFormat="0" applyAlignment="0" applyProtection="0"/>
    <xf numFmtId="0" fontId="79" fillId="72" borderId="28" applyNumberFormat="0" applyAlignment="0" applyProtection="0"/>
    <xf numFmtId="0" fontId="79" fillId="72" borderId="28" applyNumberFormat="0" applyAlignment="0" applyProtection="0"/>
    <xf numFmtId="0" fontId="79" fillId="73" borderId="28" applyNumberFormat="0" applyAlignment="0" applyProtection="0"/>
    <xf numFmtId="0" fontId="103" fillId="72" borderId="18" applyNumberFormat="0" applyAlignment="0" applyProtection="0"/>
    <xf numFmtId="0" fontId="103" fillId="72" borderId="18" applyNumberFormat="0" applyAlignment="0" applyProtection="0"/>
    <xf numFmtId="0" fontId="103" fillId="72" borderId="18" applyNumberFormat="0" applyAlignment="0" applyProtection="0"/>
    <xf numFmtId="0" fontId="103" fillId="73" borderId="18" applyNumberFormat="0" applyAlignment="0" applyProtection="0"/>
    <xf numFmtId="188" fontId="73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9" fontId="104" fillId="0" borderId="0" applyFont="0" applyFill="0" applyBorder="0" applyAlignment="0" applyProtection="0"/>
    <xf numFmtId="0" fontId="105" fillId="0" borderId="33" applyNumberFormat="0" applyFill="0" applyAlignment="0" applyProtection="0"/>
    <xf numFmtId="0" fontId="105" fillId="0" borderId="33" applyNumberFormat="0" applyFill="0" applyAlignment="0" applyProtection="0"/>
    <xf numFmtId="0" fontId="105" fillId="0" borderId="3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7" fillId="0" borderId="34" applyNumberFormat="0" applyFill="0" applyAlignment="0" applyProtection="0"/>
    <xf numFmtId="0" fontId="107" fillId="0" borderId="34" applyNumberFormat="0" applyFill="0" applyAlignment="0" applyProtection="0"/>
    <xf numFmtId="0" fontId="107" fillId="0" borderId="34" applyNumberFormat="0" applyFill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90" fontId="78" fillId="0" borderId="35" applyFill="0" applyProtection="0">
      <alignment horizontal="center" vertical="center" wrapText="1"/>
    </xf>
    <xf numFmtId="0" fontId="37" fillId="0" borderId="0"/>
    <xf numFmtId="0" fontId="11" fillId="0" borderId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3" fillId="0" borderId="0">
      <alignment horizontal="right" vertical="top" wrapText="1"/>
    </xf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73" fillId="0" borderId="37" applyNumberFormat="0" applyFill="0" applyAlignment="0" applyProtection="0"/>
    <xf numFmtId="0" fontId="11" fillId="0" borderId="0"/>
    <xf numFmtId="191" fontId="110" fillId="0" borderId="38">
      <alignment horizontal="center" vertical="center" wrapText="1"/>
    </xf>
    <xf numFmtId="0" fontId="48" fillId="74" borderId="20" applyNumberFormat="0" applyAlignment="0" applyProtection="0"/>
    <xf numFmtId="0" fontId="48" fillId="74" borderId="20" applyNumberFormat="0" applyAlignment="0" applyProtection="0"/>
    <xf numFmtId="0" fontId="48" fillId="74" borderId="20" applyNumberFormat="0" applyAlignment="0" applyProtection="0"/>
    <xf numFmtId="0" fontId="48" fillId="37" borderId="20" applyNumberFormat="0" applyAlignment="0" applyProtection="0"/>
    <xf numFmtId="0" fontId="3" fillId="0" borderId="2">
      <alignment horizontal="center" wrapText="1"/>
    </xf>
    <xf numFmtId="0" fontId="11" fillId="0" borderId="0">
      <alignment vertical="top"/>
    </xf>
    <xf numFmtId="0" fontId="11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72" fillId="54" borderId="0" applyNumberFormat="0" applyBorder="0" applyAlignment="0" applyProtection="0"/>
    <xf numFmtId="192" fontId="78" fillId="0" borderId="38">
      <alignment horizontal="center" vertical="center" wrapText="1"/>
    </xf>
    <xf numFmtId="0" fontId="11" fillId="0" borderId="0"/>
    <xf numFmtId="0" fontId="11" fillId="0" borderId="0"/>
    <xf numFmtId="0" fontId="11" fillId="0" borderId="0"/>
    <xf numFmtId="0" fontId="37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78" fillId="0" borderId="0"/>
    <xf numFmtId="4" fontId="112" fillId="0" borderId="0">
      <alignment vertical="center"/>
    </xf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4" fontId="11" fillId="0" borderId="0">
      <alignment vertical="center"/>
    </xf>
    <xf numFmtId="0" fontId="3" fillId="0" borderId="0"/>
    <xf numFmtId="0" fontId="3" fillId="0" borderId="2">
      <alignment horizontal="center" wrapText="1"/>
    </xf>
    <xf numFmtId="0" fontId="114" fillId="4" borderId="0" applyNumberFormat="0" applyBorder="0" applyAlignment="0" applyProtection="0"/>
    <xf numFmtId="0" fontId="114" fillId="4" borderId="0" applyNumberFormat="0" applyBorder="0" applyAlignment="0" applyProtection="0"/>
    <xf numFmtId="0" fontId="114" fillId="10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5" borderId="27" applyNumberFormat="0" applyAlignment="0" applyProtection="0"/>
    <xf numFmtId="0" fontId="37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193" fontId="115" fillId="0" borderId="4">
      <protection locked="0"/>
    </xf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7" fillId="0" borderId="0" applyFill="0" applyBorder="0" applyAlignment="0" applyProtection="0"/>
    <xf numFmtId="9" fontId="37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7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7" fillId="0" borderId="0" applyFill="0" applyBorder="0" applyAlignment="0" applyProtection="0"/>
    <xf numFmtId="9" fontId="37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7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194" fontId="78" fillId="0" borderId="6">
      <alignment horizontal="center" vertical="center" wrapText="1"/>
    </xf>
    <xf numFmtId="0" fontId="3" fillId="0" borderId="2">
      <alignment horizontal="center"/>
    </xf>
    <xf numFmtId="0" fontId="3" fillId="0" borderId="2">
      <alignment horizontal="center" wrapText="1"/>
    </xf>
    <xf numFmtId="0" fontId="11" fillId="0" borderId="0"/>
    <xf numFmtId="0" fontId="116" fillId="0" borderId="26" applyNumberFormat="0" applyFill="0" applyAlignment="0" applyProtection="0"/>
    <xf numFmtId="0" fontId="116" fillId="0" borderId="26" applyNumberFormat="0" applyFill="0" applyAlignment="0" applyProtection="0"/>
    <xf numFmtId="0" fontId="116" fillId="0" borderId="26" applyNumberFormat="0" applyFill="0" applyAlignment="0" applyProtection="0"/>
    <xf numFmtId="0" fontId="11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>
      <alignment vertical="justify"/>
    </xf>
    <xf numFmtId="0" fontId="117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3" fillId="0" borderId="0">
      <alignment horizontal="center"/>
    </xf>
    <xf numFmtId="38" fontId="11" fillId="0" borderId="0" applyFont="0" applyFill="0" applyBorder="0" applyAlignment="0" applyProtection="0"/>
    <xf numFmtId="40" fontId="51" fillId="0" borderId="0" applyFont="0" applyFill="0" applyBorder="0" applyAlignment="0" applyProtection="0"/>
    <xf numFmtId="2" fontId="73" fillId="0" borderId="0" applyFill="0" applyBorder="0" applyAlignment="0" applyProtection="0"/>
    <xf numFmtId="165" fontId="1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96" fontId="37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96" fontId="37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3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3" fillId="0" borderId="0">
      <alignment horizontal="left" vertical="top"/>
    </xf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11" fillId="0" borderId="0" applyFont="0" applyFill="0" applyBorder="0" applyAlignment="0"/>
    <xf numFmtId="0" fontId="11" fillId="0" borderId="0" applyFont="0" applyFill="0" applyBorder="0" applyAlignment="0"/>
    <xf numFmtId="3" fontId="100" fillId="0" borderId="0"/>
    <xf numFmtId="0" fontId="3" fillId="0" borderId="0"/>
    <xf numFmtId="0" fontId="15" fillId="0" borderId="0"/>
    <xf numFmtId="0" fontId="123" fillId="0" borderId="0"/>
    <xf numFmtId="0" fontId="15" fillId="0" borderId="0"/>
    <xf numFmtId="0" fontId="11" fillId="0" borderId="0"/>
  </cellStyleXfs>
  <cellXfs count="661">
    <xf numFmtId="0" fontId="0" fillId="0" borderId="0" xfId="0"/>
    <xf numFmtId="0" fontId="2" fillId="0" borderId="0" xfId="1" applyFont="1"/>
    <xf numFmtId="0" fontId="3" fillId="0" borderId="0" xfId="0" applyFont="1" applyAlignment="1">
      <alignment horizontal="right"/>
    </xf>
    <xf numFmtId="0" fontId="3" fillId="0" borderId="0" xfId="3" applyFont="1"/>
    <xf numFmtId="0" fontId="6" fillId="0" borderId="0" xfId="3" applyFont="1" applyAlignment="1">
      <alignment horizontal="center"/>
    </xf>
    <xf numFmtId="0" fontId="3" fillId="0" borderId="0" xfId="2" applyFont="1" applyAlignment="1"/>
    <xf numFmtId="49" fontId="3" fillId="0" borderId="0" xfId="2" applyNumberFormat="1" applyFont="1" applyAlignment="1">
      <alignment wrapText="1"/>
    </xf>
    <xf numFmtId="49" fontId="10" fillId="0" borderId="2" xfId="2" applyNumberFormat="1" applyFont="1" applyBorder="1" applyAlignment="1">
      <alignment horizontal="center" vertical="top" wrapText="1"/>
    </xf>
    <xf numFmtId="0" fontId="10" fillId="0" borderId="2" xfId="2" applyNumberFormat="1" applyFont="1" applyBorder="1" applyAlignment="1">
      <alignment horizontal="left" vertical="top" wrapText="1"/>
    </xf>
    <xf numFmtId="0" fontId="3" fillId="0" borderId="2" xfId="2" applyNumberFormat="1" applyFont="1" applyBorder="1" applyAlignment="1">
      <alignment horizontal="left" wrapText="1"/>
    </xf>
    <xf numFmtId="0" fontId="10" fillId="0" borderId="7" xfId="2" applyNumberFormat="1" applyFont="1" applyBorder="1" applyAlignment="1">
      <alignment horizontal="left" vertical="top" wrapText="1"/>
    </xf>
    <xf numFmtId="0" fontId="10" fillId="0" borderId="11" xfId="2" applyNumberFormat="1" applyFont="1" applyBorder="1" applyAlignment="1">
      <alignment horizontal="left" vertical="top" wrapText="1"/>
    </xf>
    <xf numFmtId="0" fontId="10" fillId="0" borderId="13" xfId="2" applyNumberFormat="1" applyFont="1" applyBorder="1" applyAlignment="1">
      <alignment horizontal="left" vertical="top" wrapText="1"/>
    </xf>
    <xf numFmtId="0" fontId="10" fillId="0" borderId="0" xfId="2" applyNumberFormat="1" applyFont="1" applyBorder="1" applyAlignment="1">
      <alignment vertical="top" wrapText="1"/>
    </xf>
    <xf numFmtId="49" fontId="10" fillId="0" borderId="0" xfId="2" applyNumberFormat="1" applyFont="1" applyBorder="1" applyAlignment="1">
      <alignment horizontal="left" vertical="top" wrapText="1"/>
    </xf>
    <xf numFmtId="49" fontId="10" fillId="0" borderId="11" xfId="2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2" applyNumberFormat="1" applyFont="1" applyBorder="1" applyAlignment="1">
      <alignment horizontal="left" wrapText="1"/>
    </xf>
    <xf numFmtId="0" fontId="3" fillId="0" borderId="8" xfId="2" applyNumberFormat="1" applyFont="1" applyBorder="1" applyAlignment="1">
      <alignment horizontal="left" wrapText="1"/>
    </xf>
    <xf numFmtId="0" fontId="10" fillId="0" borderId="8" xfId="2" applyNumberFormat="1" applyFont="1" applyBorder="1" applyAlignment="1">
      <alignment horizontal="left" vertical="top" wrapText="1" indent="1"/>
    </xf>
    <xf numFmtId="9" fontId="8" fillId="0" borderId="3" xfId="2" applyNumberFormat="1" applyFont="1" applyBorder="1" applyAlignment="1">
      <alignment horizontal="left" wrapText="1"/>
    </xf>
    <xf numFmtId="0" fontId="9" fillId="0" borderId="11" xfId="2" applyNumberFormat="1" applyFont="1" applyBorder="1" applyAlignment="1">
      <alignment horizontal="center" vertical="top"/>
    </xf>
    <xf numFmtId="0" fontId="10" fillId="0" borderId="0" xfId="2" applyNumberFormat="1" applyFont="1" applyBorder="1" applyAlignment="1">
      <alignment horizontal="left" vertical="top" wrapText="1"/>
    </xf>
    <xf numFmtId="0" fontId="2" fillId="0" borderId="0" xfId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3" applyFont="1" applyAlignment="1">
      <alignment horizontal="center" vertical="top"/>
    </xf>
    <xf numFmtId="49" fontId="3" fillId="0" borderId="0" xfId="2" applyNumberFormat="1" applyFont="1" applyAlignment="1">
      <alignment horizontal="center" vertical="top" wrapText="1"/>
    </xf>
    <xf numFmtId="49" fontId="8" fillId="0" borderId="0" xfId="2" applyNumberFormat="1" applyFont="1" applyAlignment="1">
      <alignment horizontal="center" vertical="top" wrapText="1"/>
    </xf>
    <xf numFmtId="0" fontId="2" fillId="0" borderId="0" xfId="1" applyFont="1" applyFill="1"/>
    <xf numFmtId="0" fontId="3" fillId="0" borderId="0" xfId="0" applyFont="1" applyFill="1" applyAlignment="1">
      <alignment horizontal="right"/>
    </xf>
    <xf numFmtId="49" fontId="3" fillId="0" borderId="0" xfId="2" applyNumberFormat="1" applyFont="1" applyFill="1" applyAlignment="1">
      <alignment wrapText="1"/>
    </xf>
    <xf numFmtId="49" fontId="10" fillId="0" borderId="2" xfId="2" applyNumberFormat="1" applyFont="1" applyFill="1" applyBorder="1" applyAlignment="1">
      <alignment horizontal="center" vertical="top" wrapText="1"/>
    </xf>
    <xf numFmtId="49" fontId="10" fillId="0" borderId="5" xfId="2" applyNumberFormat="1" applyFont="1" applyFill="1" applyBorder="1" applyAlignment="1">
      <alignment vertical="top" wrapText="1"/>
    </xf>
    <xf numFmtId="49" fontId="10" fillId="0" borderId="6" xfId="2" applyNumberFormat="1" applyFont="1" applyFill="1" applyBorder="1" applyAlignment="1">
      <alignment vertical="top" wrapText="1"/>
    </xf>
    <xf numFmtId="49" fontId="10" fillId="0" borderId="5" xfId="2" applyNumberFormat="1" applyFont="1" applyFill="1" applyBorder="1" applyAlignment="1">
      <alignment horizontal="left" vertical="top" wrapText="1"/>
    </xf>
    <xf numFmtId="49" fontId="3" fillId="0" borderId="2" xfId="2" applyNumberFormat="1" applyFont="1" applyFill="1" applyBorder="1" applyAlignment="1">
      <alignment horizontal="left" vertical="top" wrapText="1" indent="1"/>
    </xf>
    <xf numFmtId="49" fontId="14" fillId="0" borderId="2" xfId="2" applyNumberFormat="1" applyFont="1" applyBorder="1" applyAlignment="1">
      <alignment horizontal="center" vertical="top" wrapText="1"/>
    </xf>
    <xf numFmtId="49" fontId="14" fillId="0" borderId="2" xfId="2" applyNumberFormat="1" applyFont="1" applyFill="1" applyBorder="1" applyAlignment="1">
      <alignment horizontal="center" wrapText="1"/>
    </xf>
    <xf numFmtId="2" fontId="10" fillId="0" borderId="0" xfId="2" applyNumberFormat="1" applyFont="1" applyBorder="1" applyAlignment="1">
      <alignment vertical="top" wrapText="1"/>
    </xf>
    <xf numFmtId="4" fontId="3" fillId="0" borderId="2" xfId="2" applyNumberFormat="1" applyFont="1" applyBorder="1" applyAlignment="1">
      <alignment horizontal="center" vertical="center" wrapText="1"/>
    </xf>
    <xf numFmtId="0" fontId="9" fillId="0" borderId="8" xfId="2" applyNumberFormat="1" applyFont="1" applyBorder="1" applyAlignment="1">
      <alignment horizontal="center" vertical="top"/>
    </xf>
    <xf numFmtId="0" fontId="10" fillId="0" borderId="0" xfId="2" applyNumberFormat="1" applyFont="1" applyBorder="1" applyAlignment="1">
      <alignment horizontal="left" wrapText="1"/>
    </xf>
    <xf numFmtId="0" fontId="10" fillId="0" borderId="0" xfId="2" applyNumberFormat="1" applyFont="1" applyBorder="1" applyAlignment="1">
      <alignment wrapText="1"/>
    </xf>
    <xf numFmtId="2" fontId="10" fillId="0" borderId="0" xfId="2" applyNumberFormat="1" applyFont="1" applyBorder="1" applyAlignment="1">
      <alignment wrapText="1"/>
    </xf>
    <xf numFmtId="170" fontId="10" fillId="0" borderId="14" xfId="2" applyNumberFormat="1" applyFont="1" applyBorder="1" applyAlignment="1">
      <alignment horizontal="center" wrapText="1"/>
    </xf>
    <xf numFmtId="0" fontId="10" fillId="0" borderId="2" xfId="2" applyNumberFormat="1" applyFont="1" applyBorder="1" applyAlignment="1">
      <alignment horizontal="center" vertical="top" wrapText="1"/>
    </xf>
    <xf numFmtId="9" fontId="3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0" xfId="5" applyFont="1"/>
    <xf numFmtId="0" fontId="2" fillId="0" borderId="0" xfId="5" applyFont="1" applyAlignment="1">
      <alignment horizontal="center" vertical="center"/>
    </xf>
    <xf numFmtId="0" fontId="2" fillId="0" borderId="0" xfId="4" applyFont="1" applyAlignment="1"/>
    <xf numFmtId="0" fontId="2" fillId="0" borderId="0" xfId="5" applyFont="1"/>
    <xf numFmtId="14" fontId="3" fillId="0" borderId="0" xfId="5" applyNumberFormat="1" applyFont="1" applyAlignment="1">
      <alignment horizontal="right"/>
    </xf>
    <xf numFmtId="0" fontId="17" fillId="0" borderId="11" xfId="5" applyFont="1" applyBorder="1" applyAlignment="1">
      <alignment horizontal="center" wrapText="1"/>
    </xf>
    <xf numFmtId="0" fontId="19" fillId="0" borderId="5" xfId="5" applyFont="1" applyBorder="1" applyAlignment="1">
      <alignment horizontal="center" wrapText="1"/>
    </xf>
    <xf numFmtId="0" fontId="3" fillId="0" borderId="5" xfId="5" applyFont="1" applyBorder="1" applyAlignment="1">
      <alignment horizontal="center" vertical="center"/>
    </xf>
    <xf numFmtId="0" fontId="19" fillId="0" borderId="9" xfId="5" applyFont="1" applyBorder="1" applyAlignment="1">
      <alignment horizontal="center" wrapText="1"/>
    </xf>
    <xf numFmtId="0" fontId="20" fillId="0" borderId="10" xfId="5" applyFont="1" applyBorder="1"/>
    <xf numFmtId="0" fontId="3" fillId="0" borderId="14" xfId="5" applyFont="1" applyBorder="1" applyAlignment="1">
      <alignment horizontal="center" wrapText="1"/>
    </xf>
    <xf numFmtId="0" fontId="19" fillId="0" borderId="13" xfId="5" applyFont="1" applyBorder="1" applyAlignment="1">
      <alignment horizontal="center" wrapText="1"/>
    </xf>
    <xf numFmtId="0" fontId="21" fillId="0" borderId="13" xfId="5" applyFont="1" applyBorder="1" applyAlignment="1">
      <alignment horizontal="left" vertical="top" wrapText="1"/>
    </xf>
    <xf numFmtId="0" fontId="20" fillId="0" borderId="16" xfId="5" applyFont="1" applyBorder="1"/>
    <xf numFmtId="0" fontId="3" fillId="0" borderId="0" xfId="5" applyFont="1" applyBorder="1" applyAlignment="1">
      <alignment horizontal="center" wrapText="1"/>
    </xf>
    <xf numFmtId="0" fontId="3" fillId="0" borderId="6" xfId="5" applyFont="1" applyBorder="1" applyAlignment="1">
      <alignment horizontal="center" vertical="center"/>
    </xf>
    <xf numFmtId="0" fontId="22" fillId="0" borderId="16" xfId="5" applyFont="1" applyBorder="1" applyAlignment="1">
      <alignment horizontal="center" vertical="center" wrapText="1"/>
    </xf>
    <xf numFmtId="0" fontId="25" fillId="0" borderId="13" xfId="5" applyFont="1" applyBorder="1" applyAlignment="1">
      <alignment vertical="top" wrapText="1"/>
    </xf>
    <xf numFmtId="4" fontId="11" fillId="0" borderId="6" xfId="5" applyNumberFormat="1" applyFont="1" applyFill="1" applyBorder="1" applyAlignment="1">
      <alignment horizontal="center" wrapText="1"/>
    </xf>
    <xf numFmtId="0" fontId="3" fillId="0" borderId="0" xfId="5" applyFont="1" applyFill="1" applyBorder="1" applyAlignment="1">
      <alignment horizontal="center" wrapText="1"/>
    </xf>
    <xf numFmtId="0" fontId="3" fillId="0" borderId="0" xfId="5" applyFont="1" applyBorder="1" applyAlignment="1">
      <alignment horizontal="center" vertical="center"/>
    </xf>
    <xf numFmtId="0" fontId="11" fillId="0" borderId="13" xfId="5" applyFont="1" applyBorder="1" applyAlignment="1">
      <alignment vertical="top" wrapText="1"/>
    </xf>
    <xf numFmtId="0" fontId="19" fillId="0" borderId="13" xfId="5" applyFont="1" applyFill="1" applyBorder="1" applyAlignment="1">
      <alignment horizontal="center" vertical="center"/>
    </xf>
    <xf numFmtId="0" fontId="19" fillId="0" borderId="0" xfId="5" applyFont="1" applyFill="1" applyBorder="1" applyAlignment="1">
      <alignment horizontal="center" vertical="center"/>
    </xf>
    <xf numFmtId="2" fontId="19" fillId="0" borderId="0" xfId="5" applyNumberFormat="1" applyFont="1"/>
    <xf numFmtId="4" fontId="19" fillId="0" borderId="6" xfId="5" applyNumberFormat="1" applyFont="1" applyBorder="1" applyAlignment="1">
      <alignment horizontal="center" vertical="center"/>
    </xf>
    <xf numFmtId="0" fontId="3" fillId="0" borderId="0" xfId="5" applyFont="1" applyBorder="1"/>
    <xf numFmtId="0" fontId="19" fillId="0" borderId="13" xfId="5" applyFont="1" applyBorder="1"/>
    <xf numFmtId="0" fontId="19" fillId="0" borderId="0" xfId="5" applyFont="1" applyBorder="1"/>
    <xf numFmtId="4" fontId="11" fillId="0" borderId="6" xfId="5" applyNumberFormat="1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2" fontId="3" fillId="0" borderId="0" xfId="5" applyNumberFormat="1" applyFont="1" applyBorder="1" applyAlignment="1">
      <alignment horizontal="center" vertical="center"/>
    </xf>
    <xf numFmtId="0" fontId="21" fillId="0" borderId="0" xfId="5" applyFont="1" applyFill="1" applyBorder="1" applyAlignment="1">
      <alignment horizontal="left" vertical="center" wrapText="1"/>
    </xf>
    <xf numFmtId="0" fontId="11" fillId="0" borderId="0" xfId="5" applyFont="1" applyFill="1" applyBorder="1" applyAlignment="1">
      <alignment horizontal="center" vertical="center"/>
    </xf>
    <xf numFmtId="0" fontId="21" fillId="0" borderId="13" xfId="5" applyFont="1" applyBorder="1" applyAlignment="1">
      <alignment vertical="top" wrapText="1"/>
    </xf>
    <xf numFmtId="0" fontId="10" fillId="0" borderId="0" xfId="5" applyFont="1" applyFill="1" applyBorder="1" applyAlignment="1">
      <alignment horizontal="center" vertical="center"/>
    </xf>
    <xf numFmtId="0" fontId="11" fillId="0" borderId="7" xfId="5" applyFont="1" applyBorder="1" applyAlignment="1">
      <alignment vertical="top" wrapText="1"/>
    </xf>
    <xf numFmtId="0" fontId="19" fillId="0" borderId="9" xfId="5" applyFont="1" applyBorder="1" applyAlignment="1">
      <alignment horizontal="center" vertical="center"/>
    </xf>
    <xf numFmtId="0" fontId="19" fillId="0" borderId="14" xfId="5" applyFont="1" applyBorder="1" applyAlignment="1">
      <alignment vertical="center" wrapText="1"/>
    </xf>
    <xf numFmtId="0" fontId="29" fillId="0" borderId="14" xfId="5" applyFont="1" applyBorder="1" applyAlignment="1">
      <alignment vertical="center" wrapText="1"/>
    </xf>
    <xf numFmtId="0" fontId="3" fillId="0" borderId="14" xfId="5" applyFont="1" applyBorder="1" applyAlignment="1">
      <alignment horizontal="center" vertical="center"/>
    </xf>
    <xf numFmtId="0" fontId="3" fillId="0" borderId="14" xfId="5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center" vertical="center"/>
    </xf>
    <xf numFmtId="0" fontId="19" fillId="0" borderId="13" xfId="5" applyFont="1" applyBorder="1" applyAlignment="1">
      <alignment horizontal="center" vertical="center"/>
    </xf>
    <xf numFmtId="0" fontId="30" fillId="0" borderId="0" xfId="5" applyFont="1" applyBorder="1" applyAlignment="1">
      <alignment vertical="center" wrapText="1"/>
    </xf>
    <xf numFmtId="0" fontId="29" fillId="0" borderId="0" xfId="5" applyFont="1" applyBorder="1" applyAlignment="1">
      <alignment vertical="center" wrapText="1"/>
    </xf>
    <xf numFmtId="0" fontId="3" fillId="0" borderId="0" xfId="5" applyFont="1" applyBorder="1" applyAlignment="1">
      <alignment horizontal="right" vertical="center"/>
    </xf>
    <xf numFmtId="4" fontId="3" fillId="0" borderId="6" xfId="5" applyNumberFormat="1" applyFont="1" applyBorder="1" applyAlignment="1">
      <alignment horizontal="center" vertical="center"/>
    </xf>
    <xf numFmtId="0" fontId="19" fillId="0" borderId="12" xfId="5" applyFont="1" applyBorder="1" applyAlignment="1">
      <alignment horizontal="center" vertical="center"/>
    </xf>
    <xf numFmtId="0" fontId="19" fillId="0" borderId="11" xfId="5" applyFont="1" applyBorder="1" applyAlignment="1">
      <alignment vertical="center" wrapText="1"/>
    </xf>
    <xf numFmtId="0" fontId="31" fillId="0" borderId="11" xfId="5" applyFont="1" applyBorder="1" applyAlignment="1">
      <alignment vertical="center" wrapText="1"/>
    </xf>
    <xf numFmtId="0" fontId="3" fillId="0" borderId="11" xfId="5" applyFont="1" applyBorder="1" applyAlignment="1">
      <alignment horizontal="center" vertical="center"/>
    </xf>
    <xf numFmtId="0" fontId="3" fillId="0" borderId="11" xfId="5" applyFont="1" applyBorder="1" applyAlignment="1">
      <alignment horizontal="right" vertical="center"/>
    </xf>
    <xf numFmtId="4" fontId="3" fillId="0" borderId="7" xfId="5" applyNumberFormat="1" applyFont="1" applyBorder="1" applyAlignment="1">
      <alignment horizontal="center" vertical="center"/>
    </xf>
    <xf numFmtId="0" fontId="3" fillId="0" borderId="16" xfId="5" applyFont="1" applyBorder="1"/>
    <xf numFmtId="0" fontId="11" fillId="0" borderId="13" xfId="5" applyBorder="1"/>
    <xf numFmtId="0" fontId="11" fillId="0" borderId="0" xfId="5" applyBorder="1"/>
    <xf numFmtId="0" fontId="11" fillId="0" borderId="16" xfId="5" applyBorder="1"/>
    <xf numFmtId="0" fontId="3" fillId="0" borderId="0" xfId="5" applyFont="1" applyAlignment="1">
      <alignment horizontal="center"/>
    </xf>
    <xf numFmtId="0" fontId="19" fillId="0" borderId="12" xfId="5" applyFont="1" applyFill="1" applyBorder="1" applyAlignment="1">
      <alignment horizontal="center" vertical="center"/>
    </xf>
    <xf numFmtId="0" fontId="19" fillId="0" borderId="11" xfId="5" applyFont="1" applyFill="1" applyBorder="1" applyAlignment="1">
      <alignment horizontal="center" vertical="center"/>
    </xf>
    <xf numFmtId="0" fontId="19" fillId="0" borderId="15" xfId="5" applyFont="1" applyFill="1" applyBorder="1" applyAlignment="1">
      <alignment horizontal="center" vertical="center"/>
    </xf>
    <xf numFmtId="0" fontId="3" fillId="0" borderId="2" xfId="5" applyFont="1" applyBorder="1" applyAlignment="1">
      <alignment horizontal="left" vertical="center" wrapText="1"/>
    </xf>
    <xf numFmtId="10" fontId="19" fillId="0" borderId="2" xfId="5" applyNumberFormat="1" applyFont="1" applyBorder="1" applyAlignment="1">
      <alignment vertical="center" wrapText="1"/>
    </xf>
    <xf numFmtId="0" fontId="3" fillId="0" borderId="3" xfId="5" applyFont="1" applyBorder="1" applyAlignment="1">
      <alignment horizontal="center" vertical="center"/>
    </xf>
    <xf numFmtId="0" fontId="3" fillId="0" borderId="8" xfId="5" applyFont="1" applyBorder="1" applyAlignment="1">
      <alignment horizontal="center" vertical="center"/>
    </xf>
    <xf numFmtId="170" fontId="3" fillId="0" borderId="8" xfId="5" applyNumberFormat="1" applyFont="1" applyBorder="1" applyAlignment="1">
      <alignment horizontal="center" vertical="center"/>
    </xf>
    <xf numFmtId="170" fontId="3" fillId="0" borderId="4" xfId="5" applyNumberFormat="1" applyFont="1" applyBorder="1" applyAlignment="1">
      <alignment horizontal="center" vertical="center"/>
    </xf>
    <xf numFmtId="4" fontId="3" fillId="0" borderId="2" xfId="5" applyNumberFormat="1" applyFont="1" applyBorder="1" applyAlignment="1">
      <alignment horizontal="center" vertical="center"/>
    </xf>
    <xf numFmtId="0" fontId="24" fillId="0" borderId="12" xfId="5" applyFont="1" applyBorder="1" applyAlignment="1">
      <alignment horizontal="center" vertical="center"/>
    </xf>
    <xf numFmtId="0" fontId="25" fillId="0" borderId="2" xfId="5" applyFont="1" applyBorder="1" applyAlignment="1">
      <alignment vertical="top" wrapText="1"/>
    </xf>
    <xf numFmtId="9" fontId="25" fillId="0" borderId="4" xfId="5" applyNumberFormat="1" applyFont="1" applyBorder="1" applyAlignment="1">
      <alignment horizontal="center" vertical="center" wrapText="1"/>
    </xf>
    <xf numFmtId="0" fontId="25" fillId="0" borderId="9" xfId="5" applyFont="1" applyBorder="1" applyAlignment="1">
      <alignment vertical="center" wrapText="1"/>
    </xf>
    <xf numFmtId="0" fontId="3" fillId="0" borderId="9" xfId="5" applyFont="1" applyBorder="1" applyAlignment="1">
      <alignment horizontal="center" vertical="center"/>
    </xf>
    <xf numFmtId="170" fontId="3" fillId="0" borderId="14" xfId="5" applyNumberFormat="1" applyFont="1" applyBorder="1" applyAlignment="1">
      <alignment horizontal="center" vertical="center"/>
    </xf>
    <xf numFmtId="0" fontId="19" fillId="0" borderId="3" xfId="5" applyFont="1" applyBorder="1" applyAlignment="1">
      <alignment horizontal="center" vertical="center"/>
    </xf>
    <xf numFmtId="0" fontId="32" fillId="0" borderId="8" xfId="5" applyFont="1" applyBorder="1" applyAlignment="1">
      <alignment vertical="center" wrapText="1"/>
    </xf>
    <xf numFmtId="0" fontId="29" fillId="0" borderId="8" xfId="5" applyFont="1" applyBorder="1" applyAlignment="1">
      <alignment vertical="center" wrapText="1"/>
    </xf>
    <xf numFmtId="0" fontId="24" fillId="0" borderId="2" xfId="5" applyFont="1" applyBorder="1" applyAlignment="1">
      <alignment horizontal="center" vertical="center"/>
    </xf>
    <xf numFmtId="2" fontId="3" fillId="0" borderId="8" xfId="5" applyNumberFormat="1" applyFont="1" applyBorder="1" applyAlignment="1"/>
    <xf numFmtId="2" fontId="6" fillId="0" borderId="8" xfId="5" applyNumberFormat="1" applyFont="1" applyBorder="1" applyAlignment="1">
      <alignment horizontal="center" vertical="center"/>
    </xf>
    <xf numFmtId="0" fontId="10" fillId="0" borderId="0" xfId="5" applyFont="1"/>
    <xf numFmtId="0" fontId="33" fillId="0" borderId="0" xfId="5" applyFont="1"/>
    <xf numFmtId="0" fontId="12" fillId="0" borderId="0" xfId="5" applyFont="1"/>
    <xf numFmtId="0" fontId="11" fillId="0" borderId="0" xfId="5"/>
    <xf numFmtId="0" fontId="34" fillId="0" borderId="2" xfId="5" applyFont="1" applyBorder="1" applyAlignment="1">
      <alignment horizontal="center" vertical="center" wrapText="1"/>
    </xf>
    <xf numFmtId="0" fontId="13" fillId="0" borderId="2" xfId="5" applyFont="1" applyBorder="1" applyAlignment="1">
      <alignment wrapText="1"/>
    </xf>
    <xf numFmtId="0" fontId="13" fillId="0" borderId="0" xfId="5" applyFont="1" applyBorder="1" applyAlignment="1">
      <alignment wrapText="1"/>
    </xf>
    <xf numFmtId="0" fontId="13" fillId="0" borderId="10" xfId="5" applyFont="1" applyBorder="1" applyAlignment="1">
      <alignment wrapText="1"/>
    </xf>
    <xf numFmtId="0" fontId="13" fillId="0" borderId="2" xfId="5" applyFont="1" applyBorder="1" applyAlignment="1">
      <alignment horizontal="left" vertical="center" wrapText="1"/>
    </xf>
    <xf numFmtId="0" fontId="3" fillId="0" borderId="2" xfId="5" applyFont="1" applyBorder="1" applyAlignment="1">
      <alignment horizontal="left" vertical="center" wrapText="1" indent="1"/>
    </xf>
    <xf numFmtId="0" fontId="3" fillId="0" borderId="2" xfId="5" applyFont="1" applyBorder="1" applyAlignment="1">
      <alignment horizontal="center" vertical="center" wrapText="1"/>
    </xf>
    <xf numFmtId="0" fontId="13" fillId="0" borderId="16" xfId="5" applyFont="1" applyBorder="1" applyAlignment="1">
      <alignment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right" vertical="center" wrapText="1" indent="1"/>
    </xf>
    <xf numFmtId="0" fontId="13" fillId="0" borderId="5" xfId="5" applyFont="1" applyBorder="1" applyAlignment="1">
      <alignment horizontal="left" vertical="center" wrapText="1"/>
    </xf>
    <xf numFmtId="0" fontId="3" fillId="0" borderId="6" xfId="5" applyFont="1" applyFill="1" applyBorder="1" applyAlignment="1">
      <alignment horizontal="left" vertical="center" wrapText="1" indent="1"/>
    </xf>
    <xf numFmtId="0" fontId="3" fillId="0" borderId="5" xfId="5" applyFont="1" applyBorder="1" applyAlignment="1">
      <alignment horizontal="right" vertical="center" wrapText="1" indent="1"/>
    </xf>
    <xf numFmtId="0" fontId="13" fillId="0" borderId="15" xfId="5" applyFont="1" applyBorder="1" applyAlignment="1">
      <alignment wrapText="1"/>
    </xf>
    <xf numFmtId="0" fontId="13" fillId="0" borderId="9" xfId="5" applyFont="1" applyBorder="1" applyAlignment="1">
      <alignment horizontal="center" wrapText="1"/>
    </xf>
    <xf numFmtId="0" fontId="13" fillId="0" borderId="5" xfId="5" applyFont="1" applyBorder="1" applyAlignment="1">
      <alignment wrapText="1"/>
    </xf>
    <xf numFmtId="0" fontId="13" fillId="0" borderId="14" xfId="5" applyFont="1" applyBorder="1" applyAlignment="1">
      <alignment wrapText="1"/>
    </xf>
    <xf numFmtId="0" fontId="13" fillId="0" borderId="5" xfId="5" applyFont="1" applyBorder="1" applyAlignment="1">
      <alignment horizontal="center" wrapText="1"/>
    </xf>
    <xf numFmtId="0" fontId="13" fillId="0" borderId="14" xfId="5" applyFont="1" applyBorder="1" applyAlignment="1">
      <alignment horizontal="center" wrapText="1"/>
    </xf>
    <xf numFmtId="0" fontId="13" fillId="0" borderId="10" xfId="5" applyFont="1" applyBorder="1" applyAlignment="1">
      <alignment horizontal="center" wrapText="1"/>
    </xf>
    <xf numFmtId="0" fontId="13" fillId="0" borderId="12" xfId="5" applyFont="1" applyBorder="1" applyAlignment="1">
      <alignment horizontal="center" wrapText="1"/>
    </xf>
    <xf numFmtId="0" fontId="13" fillId="0" borderId="7" xfId="5" applyFont="1" applyBorder="1" applyAlignment="1">
      <alignment wrapText="1"/>
    </xf>
    <xf numFmtId="0" fontId="13" fillId="0" borderId="11" xfId="5" applyFont="1" applyBorder="1" applyAlignment="1">
      <alignment wrapText="1"/>
    </xf>
    <xf numFmtId="0" fontId="13" fillId="0" borderId="7" xfId="5" applyFont="1" applyBorder="1" applyAlignment="1">
      <alignment horizontal="center" wrapText="1"/>
    </xf>
    <xf numFmtId="0" fontId="13" fillId="0" borderId="11" xfId="5" applyFont="1" applyBorder="1" applyAlignment="1">
      <alignment horizontal="center" wrapText="1"/>
    </xf>
    <xf numFmtId="0" fontId="13" fillId="0" borderId="15" xfId="5" applyFont="1" applyBorder="1" applyAlignment="1">
      <alignment horizontal="center" wrapText="1"/>
    </xf>
    <xf numFmtId="0" fontId="13" fillId="0" borderId="13" xfId="5" applyFont="1" applyBorder="1" applyAlignment="1">
      <alignment horizontal="center" wrapText="1"/>
    </xf>
    <xf numFmtId="0" fontId="13" fillId="0" borderId="0" xfId="5" applyFont="1" applyBorder="1" applyAlignment="1">
      <alignment horizontal="center" wrapText="1"/>
    </xf>
    <xf numFmtId="0" fontId="13" fillId="0" borderId="16" xfId="5" applyFont="1" applyBorder="1" applyAlignment="1">
      <alignment horizontal="center" wrapText="1"/>
    </xf>
    <xf numFmtId="0" fontId="13" fillId="0" borderId="5" xfId="5" applyFont="1" applyBorder="1" applyAlignment="1">
      <alignment horizontal="center" vertical="center" wrapText="1"/>
    </xf>
    <xf numFmtId="0" fontId="13" fillId="0" borderId="9" xfId="5" applyFont="1" applyBorder="1" applyAlignment="1">
      <alignment horizontal="center" vertical="center" wrapText="1"/>
    </xf>
    <xf numFmtId="0" fontId="13" fillId="0" borderId="14" xfId="5" applyFont="1" applyBorder="1" applyAlignment="1">
      <alignment horizontal="center" vertical="center" wrapText="1"/>
    </xf>
    <xf numFmtId="0" fontId="13" fillId="0" borderId="10" xfId="5" applyFont="1" applyBorder="1" applyAlignment="1">
      <alignment horizontal="center" vertical="center" wrapText="1"/>
    </xf>
    <xf numFmtId="2" fontId="13" fillId="0" borderId="10" xfId="5" applyNumberFormat="1" applyFont="1" applyBorder="1" applyAlignment="1">
      <alignment horizontal="center" vertical="center" wrapText="1"/>
    </xf>
    <xf numFmtId="2" fontId="13" fillId="0" borderId="5" xfId="5" applyNumberFormat="1" applyFont="1" applyBorder="1" applyAlignment="1">
      <alignment horizontal="center" vertical="center" wrapText="1"/>
    </xf>
    <xf numFmtId="0" fontId="13" fillId="0" borderId="7" xfId="5" applyFont="1" applyBorder="1" applyAlignment="1">
      <alignment horizontal="right" vertical="center" wrapText="1"/>
    </xf>
    <xf numFmtId="0" fontId="13" fillId="0" borderId="11" xfId="5" applyFont="1" applyBorder="1" applyAlignment="1">
      <alignment horizontal="center" vertical="center" wrapText="1"/>
    </xf>
    <xf numFmtId="0" fontId="13" fillId="0" borderId="7" xfId="5" applyFont="1" applyBorder="1" applyAlignment="1">
      <alignment horizontal="center" vertical="center" wrapText="1"/>
    </xf>
    <xf numFmtId="2" fontId="13" fillId="0" borderId="7" xfId="5" applyNumberFormat="1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 wrapText="1"/>
    </xf>
    <xf numFmtId="0" fontId="13" fillId="0" borderId="2" xfId="5" applyFont="1" applyFill="1" applyBorder="1" applyAlignment="1">
      <alignment horizontal="left" vertical="center" wrapText="1"/>
    </xf>
    <xf numFmtId="0" fontId="13" fillId="0" borderId="2" xfId="5" applyFont="1" applyBorder="1" applyAlignment="1">
      <alignment horizontal="center" vertical="center" wrapText="1"/>
    </xf>
    <xf numFmtId="0" fontId="13" fillId="0" borderId="3" xfId="5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center" vertical="center" wrapText="1"/>
    </xf>
    <xf numFmtId="0" fontId="13" fillId="0" borderId="16" xfId="5" applyFont="1" applyFill="1" applyBorder="1" applyAlignment="1">
      <alignment horizontal="center" vertical="center" wrapText="1"/>
    </xf>
    <xf numFmtId="2" fontId="13" fillId="0" borderId="4" xfId="5" applyNumberFormat="1" applyFont="1" applyFill="1" applyBorder="1" applyAlignment="1">
      <alignment horizontal="center" vertical="center" wrapText="1"/>
    </xf>
    <xf numFmtId="0" fontId="13" fillId="0" borderId="2" xfId="5" applyFont="1" applyFill="1" applyBorder="1" applyAlignment="1">
      <alignment horizontal="center" vertical="center" wrapText="1"/>
    </xf>
    <xf numFmtId="0" fontId="34" fillId="0" borderId="3" xfId="5" applyFont="1" applyFill="1" applyBorder="1" applyAlignment="1">
      <alignment horizontal="left" vertical="center" wrapText="1"/>
    </xf>
    <xf numFmtId="0" fontId="34" fillId="0" borderId="8" xfId="5" applyFont="1" applyFill="1" applyBorder="1" applyAlignment="1">
      <alignment horizontal="left" vertical="center" wrapText="1"/>
    </xf>
    <xf numFmtId="0" fontId="34" fillId="0" borderId="4" xfId="5" applyFont="1" applyFill="1" applyBorder="1" applyAlignment="1">
      <alignment horizontal="left" vertical="center" wrapText="1"/>
    </xf>
    <xf numFmtId="2" fontId="34" fillId="0" borderId="4" xfId="5" applyNumberFormat="1" applyFont="1" applyFill="1" applyBorder="1" applyAlignment="1">
      <alignment horizontal="center" vertical="center" wrapText="1"/>
    </xf>
    <xf numFmtId="2" fontId="34" fillId="0" borderId="2" xfId="5" applyNumberFormat="1" applyFont="1" applyFill="1" applyBorder="1" applyAlignment="1">
      <alignment horizontal="center" vertical="center" wrapText="1"/>
    </xf>
    <xf numFmtId="0" fontId="13" fillId="0" borderId="2" xfId="5" applyFont="1" applyBorder="1" applyAlignment="1">
      <alignment horizontal="left" vertical="center" wrapText="1" shrinkToFit="1"/>
    </xf>
    <xf numFmtId="0" fontId="13" fillId="0" borderId="3" xfId="5" applyFont="1" applyBorder="1" applyAlignment="1">
      <alignment horizontal="center" vertical="center" wrapText="1"/>
    </xf>
    <xf numFmtId="0" fontId="13" fillId="0" borderId="4" xfId="5" applyFont="1" applyBorder="1" applyAlignment="1">
      <alignment horizontal="center" wrapText="1"/>
    </xf>
    <xf numFmtId="0" fontId="13" fillId="0" borderId="8" xfId="5" applyFont="1" applyBorder="1" applyAlignment="1">
      <alignment horizontal="center" vertical="center" wrapText="1"/>
    </xf>
    <xf numFmtId="0" fontId="11" fillId="0" borderId="8" xfId="5" applyBorder="1"/>
    <xf numFmtId="0" fontId="13" fillId="0" borderId="4" xfId="5" applyFont="1" applyBorder="1" applyAlignment="1">
      <alignment horizontal="center" vertical="center" wrapText="1"/>
    </xf>
    <xf numFmtId="0" fontId="13" fillId="0" borderId="2" xfId="5" applyFont="1" applyBorder="1" applyAlignment="1">
      <alignment vertical="top" wrapText="1"/>
    </xf>
    <xf numFmtId="0" fontId="13" fillId="0" borderId="3" xfId="5" applyFont="1" applyBorder="1" applyAlignment="1">
      <alignment horizontal="center" vertical="top" wrapText="1"/>
    </xf>
    <xf numFmtId="0" fontId="13" fillId="0" borderId="12" xfId="5" applyFont="1" applyBorder="1" applyAlignment="1">
      <alignment horizontal="center" vertical="top" wrapText="1"/>
    </xf>
    <xf numFmtId="0" fontId="13" fillId="0" borderId="11" xfId="5" applyFont="1" applyBorder="1" applyAlignment="1">
      <alignment horizontal="center" vertical="top" wrapText="1"/>
    </xf>
    <xf numFmtId="0" fontId="13" fillId="0" borderId="15" xfId="5" applyFont="1" applyBorder="1" applyAlignment="1">
      <alignment horizontal="center" vertical="top" wrapText="1"/>
    </xf>
    <xf numFmtId="0" fontId="34" fillId="0" borderId="8" xfId="5" applyFont="1" applyBorder="1" applyAlignment="1">
      <alignment horizontal="left" vertical="center" wrapText="1"/>
    </xf>
    <xf numFmtId="2" fontId="34" fillId="0" borderId="4" xfId="5" applyNumberFormat="1" applyFont="1" applyBorder="1" applyAlignment="1">
      <alignment horizontal="center" wrapText="1"/>
    </xf>
    <xf numFmtId="2" fontId="34" fillId="0" borderId="2" xfId="5" applyNumberFormat="1" applyFont="1" applyBorder="1" applyAlignment="1">
      <alignment horizont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wrapText="1"/>
    </xf>
    <xf numFmtId="0" fontId="13" fillId="0" borderId="3" xfId="5" applyFont="1" applyBorder="1" applyAlignment="1">
      <alignment horizontal="center" vertical="center"/>
    </xf>
    <xf numFmtId="0" fontId="13" fillId="0" borderId="8" xfId="5" applyFont="1" applyBorder="1" applyAlignment="1">
      <alignment horizontal="center" vertical="center"/>
    </xf>
    <xf numFmtId="0" fontId="13" fillId="0" borderId="4" xfId="5" applyFont="1" applyBorder="1" applyAlignment="1">
      <alignment horizontal="center" vertical="center"/>
    </xf>
    <xf numFmtId="0" fontId="13" fillId="0" borderId="4" xfId="5" applyFont="1" applyBorder="1" applyAlignment="1">
      <alignment horizontal="center"/>
    </xf>
    <xf numFmtId="0" fontId="13" fillId="0" borderId="2" xfId="5" applyFont="1" applyBorder="1" applyAlignment="1">
      <alignment horizontal="center" vertical="center"/>
    </xf>
    <xf numFmtId="0" fontId="13" fillId="0" borderId="3" xfId="5" applyFont="1" applyFill="1" applyBorder="1" applyAlignment="1">
      <alignment horizontal="center" vertical="center"/>
    </xf>
    <xf numFmtId="0" fontId="13" fillId="0" borderId="11" xfId="5" applyFont="1" applyFill="1" applyBorder="1" applyAlignment="1">
      <alignment horizontal="center" vertical="center"/>
    </xf>
    <xf numFmtId="0" fontId="13" fillId="0" borderId="15" xfId="5" applyFont="1" applyFill="1" applyBorder="1" applyAlignment="1">
      <alignment horizontal="center" vertical="center"/>
    </xf>
    <xf numFmtId="2" fontId="13" fillId="0" borderId="4" xfId="5" applyNumberFormat="1" applyFont="1" applyBorder="1" applyAlignment="1">
      <alignment horizontal="center"/>
    </xf>
    <xf numFmtId="0" fontId="3" fillId="0" borderId="3" xfId="5" applyFont="1" applyBorder="1" applyAlignment="1">
      <alignment horizontal="center" vertical="center" wrapText="1"/>
    </xf>
    <xf numFmtId="0" fontId="3" fillId="0" borderId="8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2" fontId="13" fillId="0" borderId="4" xfId="5" applyNumberFormat="1" applyFont="1" applyBorder="1" applyAlignment="1">
      <alignment horizontal="center" wrapText="1"/>
    </xf>
    <xf numFmtId="2" fontId="13" fillId="0" borderId="2" xfId="5" applyNumberFormat="1" applyFont="1" applyBorder="1" applyAlignment="1">
      <alignment horizontal="center" wrapText="1"/>
    </xf>
    <xf numFmtId="0" fontId="34" fillId="0" borderId="9" xfId="5" applyFont="1" applyBorder="1" applyAlignment="1">
      <alignment horizontal="left" vertical="center" wrapText="1"/>
    </xf>
    <xf numFmtId="0" fontId="34" fillId="0" borderId="14" xfId="5" applyFont="1" applyBorder="1" applyAlignment="1">
      <alignment horizontal="left" vertical="center" wrapText="1"/>
    </xf>
    <xf numFmtId="0" fontId="34" fillId="0" borderId="10" xfId="5" applyFont="1" applyBorder="1" applyAlignment="1">
      <alignment horizontal="left" vertical="center" wrapText="1"/>
    </xf>
    <xf numFmtId="0" fontId="13" fillId="0" borderId="13" xfId="5" applyFont="1" applyBorder="1" applyAlignment="1">
      <alignment horizontal="center" vertical="center" wrapText="1"/>
    </xf>
    <xf numFmtId="0" fontId="13" fillId="0" borderId="0" xfId="5" applyFont="1" applyBorder="1" applyAlignment="1">
      <alignment horizontal="center" vertical="center" wrapText="1"/>
    </xf>
    <xf numFmtId="0" fontId="13" fillId="0" borderId="16" xfId="5" applyFont="1" applyBorder="1" applyAlignment="1">
      <alignment horizontal="center" vertical="center" wrapText="1"/>
    </xf>
    <xf numFmtId="4" fontId="13" fillId="0" borderId="4" xfId="5" applyNumberFormat="1" applyFont="1" applyBorder="1" applyAlignment="1">
      <alignment horizontal="center" wrapText="1"/>
    </xf>
    <xf numFmtId="4" fontId="13" fillId="0" borderId="2" xfId="5" applyNumberFormat="1" applyFont="1" applyBorder="1" applyAlignment="1">
      <alignment horizontal="center" wrapText="1"/>
    </xf>
    <xf numFmtId="0" fontId="34" fillId="0" borderId="12" xfId="5" applyFont="1" applyBorder="1" applyAlignment="1">
      <alignment horizontal="left" vertical="center" wrapText="1"/>
    </xf>
    <xf numFmtId="0" fontId="34" fillId="0" borderId="11" xfId="5" applyFont="1" applyBorder="1" applyAlignment="1">
      <alignment horizontal="left" vertical="center" wrapText="1"/>
    </xf>
    <xf numFmtId="0" fontId="34" fillId="0" borderId="15" xfId="5" applyFont="1" applyBorder="1" applyAlignment="1">
      <alignment horizontal="left" vertical="center" wrapText="1"/>
    </xf>
    <xf numFmtId="0" fontId="13" fillId="0" borderId="7" xfId="2" applyFont="1" applyBorder="1" applyAlignment="1">
      <alignment horizontal="left" vertical="top" wrapText="1"/>
    </xf>
    <xf numFmtId="0" fontId="3" fillId="0" borderId="0" xfId="5" applyFont="1" applyAlignment="1">
      <alignment horizontal="left"/>
    </xf>
    <xf numFmtId="0" fontId="21" fillId="0" borderId="6" xfId="5" applyFont="1" applyBorder="1" applyAlignment="1">
      <alignment horizontal="center" vertical="center" wrapText="1"/>
    </xf>
    <xf numFmtId="0" fontId="13" fillId="0" borderId="12" xfId="5" applyFont="1" applyBorder="1" applyAlignment="1">
      <alignment horizontal="center" vertical="center" wrapText="1"/>
    </xf>
    <xf numFmtId="4" fontId="13" fillId="0" borderId="15" xfId="5" applyNumberFormat="1" applyFont="1" applyBorder="1" applyAlignment="1">
      <alignment horizontal="center" wrapText="1"/>
    </xf>
    <xf numFmtId="0" fontId="34" fillId="0" borderId="4" xfId="5" applyFont="1" applyBorder="1" applyAlignment="1">
      <alignment horizontal="left" vertical="center" wrapText="1"/>
    </xf>
    <xf numFmtId="4" fontId="13" fillId="0" borderId="7" xfId="5" applyNumberFormat="1" applyFont="1" applyBorder="1" applyAlignment="1">
      <alignment horizontal="center" wrapText="1"/>
    </xf>
    <xf numFmtId="197" fontId="8" fillId="0" borderId="3" xfId="2" applyNumberFormat="1" applyFont="1" applyBorder="1" applyAlignment="1">
      <alignment vertical="top"/>
    </xf>
    <xf numFmtId="197" fontId="8" fillId="0" borderId="8" xfId="2" applyNumberFormat="1" applyFont="1" applyBorder="1" applyAlignment="1">
      <alignment vertical="top"/>
    </xf>
    <xf numFmtId="0" fontId="3" fillId="0" borderId="8" xfId="5" applyFont="1" applyBorder="1"/>
    <xf numFmtId="0" fontId="3" fillId="0" borderId="4" xfId="5" applyFont="1" applyBorder="1"/>
    <xf numFmtId="0" fontId="10" fillId="0" borderId="2" xfId="5" applyFont="1" applyBorder="1"/>
    <xf numFmtId="0" fontId="10" fillId="0" borderId="3" xfId="5" applyFont="1" applyBorder="1"/>
    <xf numFmtId="0" fontId="6" fillId="0" borderId="8" xfId="5" applyFont="1" applyBorder="1"/>
    <xf numFmtId="0" fontId="6" fillId="0" borderId="4" xfId="5" applyFont="1" applyBorder="1"/>
    <xf numFmtId="49" fontId="3" fillId="0" borderId="3" xfId="2" applyNumberFormat="1" applyFont="1" applyFill="1" applyBorder="1" applyAlignment="1">
      <alignment horizontal="left" vertical="top" wrapText="1"/>
    </xf>
    <xf numFmtId="49" fontId="3" fillId="0" borderId="4" xfId="2" applyNumberFormat="1" applyFont="1" applyFill="1" applyBorder="1" applyAlignment="1">
      <alignment horizontal="left" vertical="top" wrapText="1"/>
    </xf>
    <xf numFmtId="169" fontId="3" fillId="0" borderId="0" xfId="0" applyNumberFormat="1" applyFont="1" applyAlignment="1">
      <alignment horizontal="center"/>
    </xf>
    <xf numFmtId="169" fontId="6" fillId="0" borderId="0" xfId="3" applyNumberFormat="1" applyFont="1" applyAlignment="1">
      <alignment horizontal="center"/>
    </xf>
    <xf numFmtId="169" fontId="3" fillId="0" borderId="0" xfId="2" applyNumberFormat="1" applyFont="1" applyAlignment="1">
      <alignment horizontal="center"/>
    </xf>
    <xf numFmtId="169" fontId="3" fillId="0" borderId="0" xfId="2" applyNumberFormat="1" applyFont="1" applyAlignment="1">
      <alignment horizontal="center" wrapText="1"/>
    </xf>
    <xf numFmtId="169" fontId="10" fillId="0" borderId="2" xfId="2" applyNumberFormat="1" applyFont="1" applyBorder="1" applyAlignment="1">
      <alignment horizontal="center" vertical="top" wrapText="1"/>
    </xf>
    <xf numFmtId="169" fontId="10" fillId="0" borderId="6" xfId="2" applyNumberFormat="1" applyFont="1" applyBorder="1" applyAlignment="1">
      <alignment vertical="top" wrapText="1"/>
    </xf>
    <xf numFmtId="4" fontId="6" fillId="0" borderId="2" xfId="2" applyNumberFormat="1" applyFont="1" applyBorder="1" applyAlignment="1">
      <alignment horizontal="center" wrapText="1"/>
    </xf>
    <xf numFmtId="2" fontId="10" fillId="0" borderId="14" xfId="2" applyNumberFormat="1" applyFont="1" applyBorder="1" applyAlignment="1">
      <alignment horizontal="center" wrapText="1"/>
    </xf>
    <xf numFmtId="0" fontId="10" fillId="0" borderId="12" xfId="2" applyNumberFormat="1" applyFont="1" applyBorder="1" applyAlignment="1">
      <alignment horizontal="left" vertical="top" wrapText="1"/>
    </xf>
    <xf numFmtId="0" fontId="34" fillId="0" borderId="3" xfId="5" applyFont="1" applyBorder="1" applyAlignment="1">
      <alignment horizontal="left" vertical="center" wrapText="1"/>
    </xf>
    <xf numFmtId="0" fontId="34" fillId="0" borderId="8" xfId="5" applyFont="1" applyBorder="1" applyAlignment="1">
      <alignment horizontal="left" vertical="center" wrapText="1"/>
    </xf>
    <xf numFmtId="0" fontId="14" fillId="0" borderId="2" xfId="2" applyNumberFormat="1" applyFont="1" applyBorder="1" applyAlignment="1">
      <alignment horizontal="center" wrapText="1"/>
    </xf>
    <xf numFmtId="2" fontId="10" fillId="0" borderId="0" xfId="2" applyNumberFormat="1" applyFont="1" applyBorder="1" applyAlignment="1">
      <alignment horizontal="left" wrapText="1"/>
    </xf>
    <xf numFmtId="0" fontId="3" fillId="0" borderId="0" xfId="2" applyFont="1" applyAlignment="1">
      <alignment horizontal="left" vertical="top" wrapText="1"/>
    </xf>
    <xf numFmtId="0" fontId="10" fillId="0" borderId="14" xfId="2" applyNumberFormat="1" applyFont="1" applyBorder="1" applyAlignment="1">
      <alignment horizontal="center" vertical="top" wrapText="1"/>
    </xf>
    <xf numFmtId="49" fontId="3" fillId="0" borderId="0" xfId="2" applyNumberFormat="1" applyFont="1" applyAlignment="1">
      <alignment horizontal="left" wrapText="1"/>
    </xf>
    <xf numFmtId="49" fontId="10" fillId="0" borderId="6" xfId="2" applyNumberFormat="1" applyFont="1" applyBorder="1" applyAlignment="1">
      <alignment horizontal="center" vertical="top" wrapText="1"/>
    </xf>
    <xf numFmtId="49" fontId="10" fillId="0" borderId="5" xfId="2" applyNumberFormat="1" applyFont="1" applyBorder="1" applyAlignment="1">
      <alignment horizontal="center" vertical="top" wrapText="1"/>
    </xf>
    <xf numFmtId="49" fontId="10" fillId="0" borderId="9" xfId="2" applyNumberFormat="1" applyFont="1" applyFill="1" applyBorder="1" applyAlignment="1">
      <alignment horizontal="left" vertical="top" wrapText="1"/>
    </xf>
    <xf numFmtId="4" fontId="10" fillId="0" borderId="2" xfId="2" applyNumberFormat="1" applyFont="1" applyBorder="1" applyAlignment="1">
      <alignment horizontal="center" vertical="top" wrapText="1"/>
    </xf>
    <xf numFmtId="4" fontId="3" fillId="0" borderId="5" xfId="2" applyNumberFormat="1" applyFont="1" applyBorder="1" applyAlignment="1">
      <alignment horizontal="center" vertical="top" wrapText="1"/>
    </xf>
    <xf numFmtId="0" fontId="3" fillId="0" borderId="0" xfId="5" applyFont="1" applyAlignment="1">
      <alignment horizontal="right"/>
    </xf>
    <xf numFmtId="0" fontId="13" fillId="0" borderId="7" xfId="5" applyFont="1" applyFill="1" applyBorder="1" applyAlignment="1">
      <alignment horizontal="left" vertical="center" wrapText="1"/>
    </xf>
    <xf numFmtId="0" fontId="13" fillId="0" borderId="12" xfId="5" applyFont="1" applyFill="1" applyBorder="1" applyAlignment="1">
      <alignment horizontal="center" vertical="center" wrapText="1"/>
    </xf>
    <xf numFmtId="2" fontId="13" fillId="0" borderId="15" xfId="5" applyNumberFormat="1" applyFont="1" applyFill="1" applyBorder="1" applyAlignment="1">
      <alignment horizontal="center" vertical="center" wrapText="1"/>
    </xf>
    <xf numFmtId="2" fontId="34" fillId="0" borderId="4" xfId="5" applyNumberFormat="1" applyFont="1" applyBorder="1" applyAlignment="1">
      <alignment horizontal="center" vertical="center" wrapText="1"/>
    </xf>
    <xf numFmtId="2" fontId="34" fillId="0" borderId="2" xfId="5" applyNumberFormat="1" applyFont="1" applyBorder="1" applyAlignment="1">
      <alignment horizontal="center" vertical="center" wrapText="1"/>
    </xf>
    <xf numFmtId="0" fontId="13" fillId="0" borderId="8" xfId="5" applyFont="1" applyFill="1" applyBorder="1" applyAlignment="1">
      <alignment horizontal="center" vertical="center" wrapText="1"/>
    </xf>
    <xf numFmtId="0" fontId="13" fillId="0" borderId="4" xfId="5" applyFont="1" applyFill="1" applyBorder="1" applyAlignment="1">
      <alignment horizontal="center" vertical="center" wrapText="1"/>
    </xf>
    <xf numFmtId="0" fontId="34" fillId="0" borderId="2" xfId="5" applyFont="1" applyBorder="1" applyAlignment="1">
      <alignment horizontal="center" wrapText="1"/>
    </xf>
    <xf numFmtId="4" fontId="34" fillId="0" borderId="4" xfId="5" applyNumberFormat="1" applyFont="1" applyBorder="1" applyAlignment="1">
      <alignment horizontal="center" wrapText="1"/>
    </xf>
    <xf numFmtId="4" fontId="34" fillId="0" borderId="2" xfId="5" applyNumberFormat="1" applyFont="1" applyBorder="1" applyAlignment="1">
      <alignment horizontal="center" wrapText="1"/>
    </xf>
    <xf numFmtId="0" fontId="11" fillId="0" borderId="0" xfId="5" applyAlignment="1">
      <alignment horizontal="center"/>
    </xf>
    <xf numFmtId="0" fontId="12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49" fontId="10" fillId="0" borderId="6" xfId="2" applyNumberFormat="1" applyFont="1" applyBorder="1" applyAlignment="1">
      <alignment horizontal="center" vertical="top" wrapText="1"/>
    </xf>
    <xf numFmtId="0" fontId="2" fillId="0" borderId="0" xfId="5" applyFont="1" applyAlignment="1">
      <alignment horizontal="center"/>
    </xf>
    <xf numFmtId="0" fontId="17" fillId="0" borderId="0" xfId="0" applyFont="1"/>
    <xf numFmtId="0" fontId="3" fillId="0" borderId="0" xfId="4" applyFont="1" applyAlignment="1" applyProtection="1">
      <alignment horizontal="left" wrapText="1"/>
      <protection locked="0"/>
    </xf>
    <xf numFmtId="0" fontId="3" fillId="0" borderId="0" xfId="4" applyFont="1" applyAlignment="1" applyProtection="1">
      <alignment horizontal="left" vertical="top" wrapText="1"/>
      <protection locked="0"/>
    </xf>
    <xf numFmtId="2" fontId="10" fillId="0" borderId="0" xfId="0" applyNumberFormat="1" applyFont="1" applyAlignment="1"/>
    <xf numFmtId="0" fontId="17" fillId="0" borderId="0" xfId="0" applyFont="1" applyAlignment="1">
      <alignment horizontal="center" vertical="top"/>
    </xf>
    <xf numFmtId="0" fontId="17" fillId="0" borderId="0" xfId="0" applyFont="1" applyFill="1"/>
    <xf numFmtId="169" fontId="17" fillId="0" borderId="0" xfId="0" applyNumberFormat="1" applyFont="1" applyAlignment="1">
      <alignment horizontal="center"/>
    </xf>
    <xf numFmtId="168" fontId="10" fillId="0" borderId="5" xfId="2" applyNumberFormat="1" applyFont="1" applyBorder="1" applyAlignment="1">
      <alignment horizontal="center" wrapText="1"/>
    </xf>
    <xf numFmtId="168" fontId="10" fillId="0" borderId="2" xfId="2" applyNumberFormat="1" applyFont="1" applyBorder="1" applyAlignment="1">
      <alignment horizontal="center" vertical="top" wrapText="1"/>
    </xf>
    <xf numFmtId="171" fontId="19" fillId="0" borderId="11" xfId="5" applyNumberFormat="1" applyFont="1" applyBorder="1" applyAlignment="1">
      <alignment horizontal="center" vertical="center"/>
    </xf>
    <xf numFmtId="49" fontId="10" fillId="0" borderId="6" xfId="2" applyNumberFormat="1" applyFont="1" applyBorder="1" applyAlignment="1">
      <alignment horizontal="center" vertical="top" wrapText="1"/>
    </xf>
    <xf numFmtId="49" fontId="3" fillId="0" borderId="0" xfId="2" applyNumberFormat="1" applyFont="1" applyAlignment="1">
      <alignment horizontal="center" wrapText="1"/>
    </xf>
    <xf numFmtId="0" fontId="3" fillId="0" borderId="0" xfId="3266" applyFont="1"/>
    <xf numFmtId="0" fontId="2" fillId="0" borderId="0" xfId="3266" applyFont="1"/>
    <xf numFmtId="0" fontId="3" fillId="0" borderId="0" xfId="3266" applyFont="1" applyAlignment="1">
      <alignment horizontal="right"/>
    </xf>
    <xf numFmtId="0" fontId="3" fillId="0" borderId="0" xfId="3266" applyFont="1" applyAlignment="1">
      <alignment horizontal="left"/>
    </xf>
    <xf numFmtId="0" fontId="2" fillId="0" borderId="0" xfId="2" applyFont="1" applyAlignment="1">
      <alignment wrapText="1"/>
    </xf>
    <xf numFmtId="0" fontId="3" fillId="0" borderId="0" xfId="8" applyFont="1"/>
    <xf numFmtId="0" fontId="3" fillId="0" borderId="0" xfId="3266" applyFont="1" applyAlignment="1">
      <alignment horizontal="left"/>
    </xf>
    <xf numFmtId="0" fontId="2" fillId="0" borderId="0" xfId="3266" applyFont="1" applyAlignment="1">
      <alignment horizontal="left"/>
    </xf>
    <xf numFmtId="0" fontId="119" fillId="0" borderId="0" xfId="3266" applyFont="1" applyAlignment="1">
      <alignment horizontal="center"/>
    </xf>
    <xf numFmtId="167" fontId="3" fillId="0" borderId="0" xfId="3266" applyNumberFormat="1" applyFont="1"/>
    <xf numFmtId="2" fontId="3" fillId="0" borderId="0" xfId="3266" applyNumberFormat="1" applyFont="1"/>
    <xf numFmtId="0" fontId="7" fillId="0" borderId="0" xfId="3266" applyFont="1" applyAlignment="1">
      <alignment vertical="top"/>
    </xf>
    <xf numFmtId="0" fontId="7" fillId="0" borderId="0" xfId="3266" applyFont="1" applyAlignment="1" applyProtection="1">
      <alignment horizontal="left" vertical="top"/>
      <protection locked="0"/>
    </xf>
    <xf numFmtId="0" fontId="3" fillId="0" borderId="0" xfId="3266" applyFont="1" applyBorder="1" applyAlignment="1">
      <alignment horizontal="left" vertical="top" wrapText="1"/>
    </xf>
    <xf numFmtId="2" fontId="3" fillId="0" borderId="0" xfId="3266" applyNumberFormat="1" applyFont="1" applyBorder="1"/>
    <xf numFmtId="167" fontId="3" fillId="0" borderId="0" xfId="3266" applyNumberFormat="1" applyFont="1" applyBorder="1"/>
    <xf numFmtId="0" fontId="3" fillId="0" borderId="0" xfId="3266" applyFont="1" applyBorder="1"/>
    <xf numFmtId="171" fontId="3" fillId="0" borderId="0" xfId="3266" applyNumberFormat="1" applyFont="1" applyBorder="1" applyAlignment="1">
      <alignment horizontal="center"/>
    </xf>
    <xf numFmtId="171" fontId="3" fillId="0" borderId="0" xfId="3266" applyNumberFormat="1" applyFont="1" applyAlignment="1">
      <alignment horizontal="center"/>
    </xf>
    <xf numFmtId="171" fontId="3" fillId="0" borderId="0" xfId="3266" applyNumberFormat="1" applyFont="1"/>
    <xf numFmtId="167" fontId="3" fillId="0" borderId="0" xfId="6" applyNumberFormat="1" applyFont="1"/>
    <xf numFmtId="2" fontId="3" fillId="0" borderId="0" xfId="6" applyNumberFormat="1" applyFont="1" applyBorder="1"/>
    <xf numFmtId="0" fontId="3" fillId="0" borderId="0" xfId="3266" applyFont="1" applyBorder="1" applyAlignment="1">
      <alignment horizontal="center"/>
    </xf>
    <xf numFmtId="0" fontId="3" fillId="0" borderId="0" xfId="3266" applyFont="1" applyAlignment="1">
      <alignment horizontal="center"/>
    </xf>
    <xf numFmtId="0" fontId="3" fillId="0" borderId="2" xfId="3266" applyFont="1" applyBorder="1" applyAlignment="1">
      <alignment horizontal="center" vertical="center" wrapText="1"/>
    </xf>
    <xf numFmtId="0" fontId="3" fillId="0" borderId="2" xfId="3266" applyFont="1" applyBorder="1" applyAlignment="1">
      <alignment horizontal="left" vertical="center" wrapText="1"/>
    </xf>
    <xf numFmtId="0" fontId="3" fillId="0" borderId="2" xfId="3266" applyFont="1" applyBorder="1" applyAlignment="1">
      <alignment horizontal="center" vertical="center"/>
    </xf>
    <xf numFmtId="4" fontId="3" fillId="0" borderId="2" xfId="3266" applyNumberFormat="1" applyFont="1" applyBorder="1" applyAlignment="1">
      <alignment horizontal="center" vertical="center"/>
    </xf>
    <xf numFmtId="4" fontId="3" fillId="0" borderId="2" xfId="3266" applyNumberFormat="1" applyFont="1" applyFill="1" applyBorder="1" applyAlignment="1">
      <alignment horizontal="center" vertical="center"/>
    </xf>
    <xf numFmtId="4" fontId="2" fillId="0" borderId="0" xfId="3266" applyNumberFormat="1" applyFont="1"/>
    <xf numFmtId="167" fontId="2" fillId="0" borderId="0" xfId="6" applyNumberFormat="1" applyFont="1" applyAlignment="1">
      <alignment horizontal="right"/>
    </xf>
    <xf numFmtId="2" fontId="2" fillId="0" borderId="0" xfId="6" applyNumberFormat="1" applyFont="1" applyBorder="1"/>
    <xf numFmtId="4" fontId="120" fillId="0" borderId="0" xfId="3266" applyNumberFormat="1" applyFont="1" applyAlignment="1">
      <alignment vertical="center"/>
    </xf>
    <xf numFmtId="1" fontId="3" fillId="0" borderId="0" xfId="3266" applyNumberFormat="1" applyFont="1" applyBorder="1" applyAlignment="1">
      <alignment horizontal="center"/>
    </xf>
    <xf numFmtId="4" fontId="10" fillId="0" borderId="0" xfId="3266" applyNumberFormat="1" applyFont="1"/>
    <xf numFmtId="176" fontId="10" fillId="0" borderId="0" xfId="6" applyNumberFormat="1" applyFont="1" applyAlignment="1">
      <alignment horizontal="center" vertical="center"/>
    </xf>
    <xf numFmtId="176" fontId="10" fillId="0" borderId="0" xfId="6" applyNumberFormat="1" applyFont="1" applyBorder="1" applyAlignment="1">
      <alignment horizontal="center" vertical="center"/>
    </xf>
    <xf numFmtId="4" fontId="3" fillId="0" borderId="0" xfId="3266" applyNumberFormat="1" applyFont="1"/>
    <xf numFmtId="176" fontId="120" fillId="0" borderId="0" xfId="6" applyNumberFormat="1" applyFont="1" applyAlignment="1">
      <alignment vertical="center"/>
    </xf>
    <xf numFmtId="4" fontId="121" fillId="0" borderId="0" xfId="3266" applyNumberFormat="1" applyFont="1"/>
    <xf numFmtId="4" fontId="3" fillId="0" borderId="0" xfId="3266" applyNumberFormat="1" applyFont="1" applyBorder="1" applyAlignment="1">
      <alignment horizontal="center"/>
    </xf>
    <xf numFmtId="0" fontId="3" fillId="0" borderId="0" xfId="2" applyFont="1"/>
    <xf numFmtId="0" fontId="2" fillId="0" borderId="0" xfId="3266" applyFont="1" applyAlignment="1"/>
    <xf numFmtId="176" fontId="3" fillId="0" borderId="0" xfId="6" applyNumberFormat="1" applyFont="1"/>
    <xf numFmtId="176" fontId="3" fillId="0" borderId="0" xfId="6" applyNumberFormat="1" applyFont="1" applyBorder="1"/>
    <xf numFmtId="2" fontId="3" fillId="0" borderId="0" xfId="3266" applyNumberFormat="1" applyFont="1" applyBorder="1" applyAlignment="1">
      <alignment horizontal="center"/>
    </xf>
    <xf numFmtId="198" fontId="3" fillId="0" borderId="0" xfId="3266" applyNumberFormat="1" applyFont="1" applyBorder="1" applyAlignment="1">
      <alignment horizontal="center"/>
    </xf>
    <xf numFmtId="1" fontId="6" fillId="0" borderId="0" xfId="3266" applyNumberFormat="1" applyFont="1" applyBorder="1" applyAlignment="1">
      <alignment horizontal="center"/>
    </xf>
    <xf numFmtId="4" fontId="3" fillId="0" borderId="4" xfId="5" applyNumberFormat="1" applyFont="1" applyBorder="1" applyAlignment="1">
      <alignment horizontal="center"/>
    </xf>
    <xf numFmtId="4" fontId="6" fillId="0" borderId="4" xfId="5" applyNumberFormat="1" applyFont="1" applyBorder="1" applyAlignment="1">
      <alignment horizontal="center"/>
    </xf>
    <xf numFmtId="2" fontId="8" fillId="0" borderId="2" xfId="2" applyNumberFormat="1" applyFont="1" applyBorder="1" applyAlignment="1">
      <alignment vertical="top"/>
    </xf>
    <xf numFmtId="0" fontId="3" fillId="0" borderId="0" xfId="3266" applyFont="1" applyAlignment="1"/>
    <xf numFmtId="0" fontId="3" fillId="0" borderId="2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6" xfId="2" applyFont="1" applyBorder="1"/>
    <xf numFmtId="0" fontId="6" fillId="0" borderId="0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3" fillId="0" borderId="0" xfId="2" applyFont="1" applyBorder="1"/>
    <xf numFmtId="0" fontId="3" fillId="0" borderId="16" xfId="2" applyFont="1" applyBorder="1"/>
    <xf numFmtId="0" fontId="3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14" fillId="0" borderId="0" xfId="3266" applyFont="1"/>
    <xf numFmtId="0" fontId="3" fillId="0" borderId="41" xfId="2" applyFont="1" applyBorder="1" applyAlignment="1">
      <alignment vertical="top" wrapText="1"/>
    </xf>
    <xf numFmtId="0" fontId="3" fillId="0" borderId="42" xfId="2" applyFont="1" applyBorder="1" applyAlignment="1">
      <alignment horizontal="left" vertical="top" wrapText="1"/>
    </xf>
    <xf numFmtId="0" fontId="3" fillId="0" borderId="43" xfId="2" applyFont="1" applyBorder="1" applyAlignment="1">
      <alignment horizontal="center" vertical="top" wrapText="1"/>
    </xf>
    <xf numFmtId="0" fontId="3" fillId="0" borderId="6" xfId="2" applyFont="1" applyBorder="1" applyAlignment="1">
      <alignment vertical="top" wrapText="1"/>
    </xf>
    <xf numFmtId="0" fontId="3" fillId="0" borderId="13" xfId="2" applyFont="1" applyBorder="1" applyAlignment="1">
      <alignment horizontal="left" vertical="top" wrapText="1"/>
    </xf>
    <xf numFmtId="0" fontId="3" fillId="0" borderId="16" xfId="2" applyFont="1" applyBorder="1" applyAlignment="1">
      <alignment horizontal="center" vertical="top" wrapText="1"/>
    </xf>
    <xf numFmtId="0" fontId="3" fillId="0" borderId="13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45" xfId="2" applyFont="1" applyBorder="1" applyAlignment="1">
      <alignment vertical="top" wrapText="1"/>
    </xf>
    <xf numFmtId="0" fontId="3" fillId="0" borderId="45" xfId="2" applyFont="1" applyBorder="1" applyAlignment="1">
      <alignment wrapText="1"/>
    </xf>
    <xf numFmtId="0" fontId="3" fillId="0" borderId="12" xfId="2" applyFont="1" applyBorder="1" applyAlignment="1">
      <alignment horizontal="left" vertical="top" wrapText="1"/>
    </xf>
    <xf numFmtId="0" fontId="3" fillId="0" borderId="15" xfId="2" applyFont="1" applyBorder="1" applyAlignment="1">
      <alignment horizontal="center" vertical="top" wrapText="1"/>
    </xf>
    <xf numFmtId="0" fontId="3" fillId="0" borderId="13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44" xfId="2" applyFont="1" applyBorder="1" applyAlignment="1">
      <alignment horizontal="center" vertical="top" wrapText="1"/>
    </xf>
    <xf numFmtId="0" fontId="3" fillId="0" borderId="13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wrapText="1"/>
    </xf>
    <xf numFmtId="0" fontId="3" fillId="0" borderId="11" xfId="2" applyFont="1" applyBorder="1" applyAlignment="1">
      <alignment horizontal="center" vertical="top" wrapText="1"/>
    </xf>
    <xf numFmtId="0" fontId="3" fillId="0" borderId="12" xfId="2" applyFont="1" applyBorder="1"/>
    <xf numFmtId="0" fontId="3" fillId="0" borderId="11" xfId="2" applyFont="1" applyBorder="1"/>
    <xf numFmtId="0" fontId="3" fillId="0" borderId="15" xfId="2" applyFont="1" applyBorder="1"/>
    <xf numFmtId="0" fontId="3" fillId="0" borderId="6" xfId="2" applyFont="1" applyBorder="1" applyAlignment="1">
      <alignment wrapText="1"/>
    </xf>
    <xf numFmtId="0" fontId="3" fillId="0" borderId="5" xfId="2" applyFont="1" applyBorder="1" applyAlignment="1">
      <alignment vertical="top" wrapText="1"/>
    </xf>
    <xf numFmtId="0" fontId="3" fillId="0" borderId="9" xfId="2" applyFont="1" applyBorder="1" applyAlignment="1">
      <alignment horizontal="left" vertical="top" wrapText="1"/>
    </xf>
    <xf numFmtId="0" fontId="3" fillId="0" borderId="10" xfId="2" applyFont="1" applyBorder="1" applyAlignment="1">
      <alignment horizontal="center" vertical="top" wrapText="1"/>
    </xf>
    <xf numFmtId="0" fontId="3" fillId="0" borderId="7" xfId="2" applyFont="1" applyBorder="1" applyAlignment="1">
      <alignment vertical="top" wrapText="1"/>
    </xf>
    <xf numFmtId="0" fontId="3" fillId="0" borderId="12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10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center" wrapText="1"/>
    </xf>
    <xf numFmtId="0" fontId="3" fillId="0" borderId="7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left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left" vertical="top" wrapText="1"/>
    </xf>
    <xf numFmtId="0" fontId="3" fillId="0" borderId="16" xfId="2" applyFont="1" applyBorder="1" applyAlignment="1">
      <alignment horizontal="left" vertical="top" wrapText="1"/>
    </xf>
    <xf numFmtId="0" fontId="3" fillId="0" borderId="6" xfId="2" applyFont="1" applyBorder="1" applyAlignment="1">
      <alignment horizontal="center" wrapText="1"/>
    </xf>
    <xf numFmtId="0" fontId="3" fillId="0" borderId="12" xfId="2" applyFont="1" applyBorder="1" applyAlignment="1">
      <alignment horizontal="center" wrapText="1"/>
    </xf>
    <xf numFmtId="0" fontId="3" fillId="0" borderId="11" xfId="2" applyFont="1" applyBorder="1" applyAlignment="1">
      <alignment horizontal="center" wrapText="1"/>
    </xf>
    <xf numFmtId="0" fontId="3" fillId="0" borderId="0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center" wrapText="1"/>
    </xf>
    <xf numFmtId="2" fontId="3" fillId="0" borderId="2" xfId="2" applyNumberFormat="1" applyFont="1" applyBorder="1" applyAlignment="1">
      <alignment horizontal="center" wrapText="1"/>
    </xf>
    <xf numFmtId="0" fontId="3" fillId="0" borderId="3" xfId="2" applyFont="1" applyBorder="1" applyAlignment="1">
      <alignment horizontal="center" vertical="top" wrapText="1"/>
    </xf>
    <xf numFmtId="0" fontId="6" fillId="0" borderId="8" xfId="2" applyFont="1" applyBorder="1" applyAlignment="1">
      <alignment horizontal="left" vertical="top" wrapText="1"/>
    </xf>
    <xf numFmtId="0" fontId="3" fillId="0" borderId="3" xfId="2" applyFont="1" applyBorder="1" applyAlignment="1">
      <alignment horizontal="right" vertical="top" wrapText="1"/>
    </xf>
    <xf numFmtId="0" fontId="3" fillId="0" borderId="4" xfId="2" applyFont="1" applyBorder="1" applyAlignment="1">
      <alignment horizontal="right" vertical="top" wrapText="1"/>
    </xf>
    <xf numFmtId="0" fontId="3" fillId="0" borderId="8" xfId="2" applyFont="1" applyBorder="1" applyAlignment="1">
      <alignment horizontal="right" vertical="top" wrapText="1"/>
    </xf>
    <xf numFmtId="0" fontId="3" fillId="0" borderId="13" xfId="2" applyFont="1" applyBorder="1" applyAlignment="1">
      <alignment horizontal="right" vertical="top" wrapText="1"/>
    </xf>
    <xf numFmtId="0" fontId="3" fillId="0" borderId="16" xfId="2" applyFont="1" applyBorder="1" applyAlignment="1">
      <alignment horizontal="right" vertical="top" wrapText="1"/>
    </xf>
    <xf numFmtId="2" fontId="3" fillId="0" borderId="13" xfId="2" applyNumberFormat="1" applyFont="1" applyBorder="1" applyAlignment="1">
      <alignment horizontal="right" vertical="top" wrapText="1"/>
    </xf>
    <xf numFmtId="0" fontId="3" fillId="0" borderId="0" xfId="2" applyFont="1" applyBorder="1" applyAlignment="1">
      <alignment horizontal="right" vertical="top" wrapText="1"/>
    </xf>
    <xf numFmtId="0" fontId="3" fillId="0" borderId="7" xfId="2" applyFont="1" applyBorder="1" applyAlignment="1">
      <alignment horizontal="right" vertical="top" wrapText="1"/>
    </xf>
    <xf numFmtId="0" fontId="3" fillId="0" borderId="12" xfId="2" applyFont="1" applyBorder="1" applyAlignment="1">
      <alignment horizontal="right" vertical="top" wrapText="1"/>
    </xf>
    <xf numFmtId="0" fontId="3" fillId="0" borderId="15" xfId="2" applyFont="1" applyBorder="1" applyAlignment="1">
      <alignment horizontal="right" vertical="top" wrapText="1"/>
    </xf>
    <xf numFmtId="2" fontId="3" fillId="0" borderId="12" xfId="2" applyNumberFormat="1" applyFont="1" applyBorder="1" applyAlignment="1">
      <alignment horizontal="right" vertical="top" wrapText="1"/>
    </xf>
    <xf numFmtId="0" fontId="3" fillId="0" borderId="11" xfId="2" applyFont="1" applyBorder="1" applyAlignment="1">
      <alignment horizontal="right" vertical="top" wrapText="1"/>
    </xf>
    <xf numFmtId="0" fontId="3" fillId="0" borderId="7" xfId="2" applyFont="1" applyBorder="1" applyAlignment="1">
      <alignment horizontal="center" wrapText="1"/>
    </xf>
    <xf numFmtId="0" fontId="3" fillId="0" borderId="8" xfId="2" applyFont="1" applyBorder="1" applyAlignment="1">
      <alignment horizontal="left" vertical="top" wrapText="1"/>
    </xf>
    <xf numFmtId="2" fontId="3" fillId="0" borderId="8" xfId="2" applyNumberFormat="1" applyFont="1" applyBorder="1" applyAlignment="1">
      <alignment horizontal="right" vertical="top" wrapText="1"/>
    </xf>
    <xf numFmtId="0" fontId="3" fillId="0" borderId="13" xfId="2" applyFont="1" applyBorder="1"/>
    <xf numFmtId="2" fontId="3" fillId="0" borderId="0" xfId="2" applyNumberFormat="1" applyFont="1" applyBorder="1"/>
    <xf numFmtId="0" fontId="3" fillId="0" borderId="2" xfId="2" applyFont="1" applyBorder="1" applyAlignment="1">
      <alignment horizontal="center"/>
    </xf>
    <xf numFmtId="0" fontId="3" fillId="0" borderId="2" xfId="2" applyFont="1" applyBorder="1" applyAlignment="1">
      <alignment horizontal="center" vertical="top"/>
    </xf>
    <xf numFmtId="0" fontId="3" fillId="0" borderId="47" xfId="2" applyFont="1" applyBorder="1" applyAlignment="1">
      <alignment horizontal="left" vertical="top" wrapText="1"/>
    </xf>
    <xf numFmtId="2" fontId="3" fillId="0" borderId="49" xfId="2" applyNumberFormat="1" applyFont="1" applyBorder="1" applyAlignment="1">
      <alignment horizontal="center" vertical="top" wrapText="1"/>
    </xf>
    <xf numFmtId="170" fontId="3" fillId="0" borderId="49" xfId="2" applyNumberFormat="1" applyFont="1" applyBorder="1" applyAlignment="1">
      <alignment horizontal="center" vertical="top" wrapText="1"/>
    </xf>
    <xf numFmtId="0" fontId="3" fillId="0" borderId="49" xfId="2" applyFont="1" applyBorder="1" applyAlignment="1">
      <alignment horizontal="center" vertical="top" wrapText="1"/>
    </xf>
    <xf numFmtId="2" fontId="3" fillId="0" borderId="7" xfId="2" applyNumberFormat="1" applyFont="1" applyBorder="1" applyAlignment="1">
      <alignment horizontal="center" vertical="top" wrapText="1"/>
    </xf>
    <xf numFmtId="0" fontId="6" fillId="0" borderId="11" xfId="2" applyFont="1" applyBorder="1" applyAlignment="1">
      <alignment horizontal="left" vertical="center" indent="2"/>
    </xf>
    <xf numFmtId="0" fontId="6" fillId="0" borderId="8" xfId="2" applyFont="1" applyBorder="1" applyAlignment="1">
      <alignment horizontal="left" vertical="center" indent="2"/>
    </xf>
    <xf numFmtId="0" fontId="3" fillId="0" borderId="8" xfId="2" applyFont="1" applyBorder="1" applyAlignment="1">
      <alignment horizontal="center" vertical="top" wrapText="1"/>
    </xf>
    <xf numFmtId="2" fontId="3" fillId="0" borderId="2" xfId="2" applyNumberFormat="1" applyFont="1" applyBorder="1" applyAlignment="1">
      <alignment horizontal="center" vertical="top" wrapText="1"/>
    </xf>
    <xf numFmtId="0" fontId="3" fillId="0" borderId="11" xfId="2" applyFont="1" applyBorder="1" applyAlignment="1">
      <alignment wrapText="1"/>
    </xf>
    <xf numFmtId="0" fontId="3" fillId="0" borderId="15" xfId="2" applyFont="1" applyBorder="1" applyAlignment="1">
      <alignment wrapText="1"/>
    </xf>
    <xf numFmtId="2" fontId="3" fillId="0" borderId="7" xfId="2" applyNumberFormat="1" applyFont="1" applyBorder="1" applyAlignment="1">
      <alignment horizontal="center" wrapText="1"/>
    </xf>
    <xf numFmtId="4" fontId="3" fillId="0" borderId="2" xfId="2" applyNumberFormat="1" applyFont="1" applyBorder="1" applyAlignment="1">
      <alignment horizontal="center" wrapText="1"/>
    </xf>
    <xf numFmtId="0" fontId="6" fillId="0" borderId="0" xfId="3" applyFont="1" applyAlignment="1">
      <alignment horizontal="left"/>
    </xf>
    <xf numFmtId="0" fontId="3" fillId="0" borderId="50" xfId="3266" applyFont="1" applyBorder="1" applyAlignment="1">
      <alignment horizontal="left" vertical="center"/>
    </xf>
    <xf numFmtId="0" fontId="3" fillId="0" borderId="52" xfId="3266" applyFont="1" applyBorder="1" applyAlignment="1">
      <alignment horizontal="left" vertical="center" wrapText="1" indent="1"/>
    </xf>
    <xf numFmtId="0" fontId="3" fillId="0" borderId="52" xfId="3266" applyFont="1" applyBorder="1" applyAlignment="1">
      <alignment horizontal="left" vertical="center" indent="1"/>
    </xf>
    <xf numFmtId="0" fontId="3" fillId="0" borderId="53" xfId="3266" applyFont="1" applyFill="1" applyBorder="1" applyAlignment="1">
      <alignment vertical="center" wrapText="1"/>
    </xf>
    <xf numFmtId="0" fontId="3" fillId="0" borderId="54" xfId="3266" applyFont="1" applyFill="1" applyBorder="1" applyAlignment="1">
      <alignment vertical="center" wrapText="1"/>
    </xf>
    <xf numFmtId="0" fontId="3" fillId="0" borderId="50" xfId="3266" applyFont="1" applyBorder="1" applyAlignment="1">
      <alignment vertical="center"/>
    </xf>
    <xf numFmtId="0" fontId="124" fillId="0" borderId="50" xfId="3266" applyFont="1" applyBorder="1" applyAlignment="1">
      <alignment vertical="center"/>
    </xf>
    <xf numFmtId="0" fontId="6" fillId="0" borderId="50" xfId="3266" applyFont="1" applyBorder="1" applyAlignment="1">
      <alignment vertical="center"/>
    </xf>
    <xf numFmtId="0" fontId="6" fillId="0" borderId="55" xfId="3266" applyFont="1" applyBorder="1" applyAlignment="1">
      <alignment vertical="center"/>
    </xf>
    <xf numFmtId="0" fontId="3" fillId="0" borderId="57" xfId="3266" applyFont="1" applyBorder="1" applyAlignment="1">
      <alignment horizontal="left" vertical="center" wrapText="1" indent="1"/>
    </xf>
    <xf numFmtId="0" fontId="3" fillId="0" borderId="0" xfId="3266" applyFont="1" applyAlignment="1">
      <alignment vertical="center"/>
    </xf>
    <xf numFmtId="4" fontId="3" fillId="0" borderId="0" xfId="3266" applyNumberFormat="1" applyFont="1" applyAlignment="1">
      <alignment horizontal="center" vertical="center"/>
    </xf>
    <xf numFmtId="49" fontId="3" fillId="0" borderId="0" xfId="2" applyNumberFormat="1" applyFont="1" applyAlignment="1">
      <alignment horizontal="right" wrapText="1"/>
    </xf>
    <xf numFmtId="0" fontId="10" fillId="0" borderId="2" xfId="2" applyNumberFormat="1" applyFont="1" applyFill="1" applyBorder="1" applyAlignment="1">
      <alignment horizontal="left" vertical="top" wrapText="1"/>
    </xf>
    <xf numFmtId="0" fontId="10" fillId="0" borderId="7" xfId="2" applyNumberFormat="1" applyFont="1" applyFill="1" applyBorder="1" applyAlignment="1">
      <alignment horizontal="left" vertical="top" wrapText="1"/>
    </xf>
    <xf numFmtId="0" fontId="3" fillId="0" borderId="14" xfId="5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48" xfId="2" applyFont="1" applyFill="1" applyBorder="1" applyAlignment="1">
      <alignment horizontal="left" vertical="top" wrapText="1"/>
    </xf>
    <xf numFmtId="171" fontId="10" fillId="0" borderId="0" xfId="2" applyNumberFormat="1" applyFont="1" applyBorder="1" applyAlignment="1">
      <alignment horizontal="center" wrapText="1"/>
    </xf>
    <xf numFmtId="0" fontId="10" fillId="0" borderId="2" xfId="2" applyNumberFormat="1" applyFont="1" applyFill="1" applyBorder="1" applyAlignment="1">
      <alignment horizontal="left" wrapText="1"/>
    </xf>
    <xf numFmtId="49" fontId="10" fillId="0" borderId="15" xfId="2" applyNumberFormat="1" applyFont="1" applyBorder="1" applyAlignment="1">
      <alignment horizontal="left" vertical="top" wrapText="1"/>
    </xf>
    <xf numFmtId="4" fontId="6" fillId="0" borderId="51" xfId="3266" applyNumberFormat="1" applyFont="1" applyFill="1" applyBorder="1" applyAlignment="1">
      <alignment horizontal="right" vertical="center"/>
    </xf>
    <xf numFmtId="199" fontId="3" fillId="0" borderId="51" xfId="3266" applyNumberFormat="1" applyFont="1" applyFill="1" applyBorder="1" applyAlignment="1">
      <alignment horizontal="right" vertical="center"/>
    </xf>
    <xf numFmtId="4" fontId="3" fillId="0" borderId="51" xfId="3266" applyNumberFormat="1" applyFont="1" applyFill="1" applyBorder="1" applyAlignment="1">
      <alignment horizontal="right" vertical="center"/>
    </xf>
    <xf numFmtId="168" fontId="3" fillId="0" borderId="51" xfId="3266" applyNumberFormat="1" applyFont="1" applyFill="1" applyBorder="1" applyAlignment="1">
      <alignment horizontal="right" vertical="center"/>
    </xf>
    <xf numFmtId="200" fontId="3" fillId="0" borderId="51" xfId="3266" applyNumberFormat="1" applyFont="1" applyFill="1" applyBorder="1" applyAlignment="1">
      <alignment horizontal="right" vertical="center"/>
    </xf>
    <xf numFmtId="4" fontId="6" fillId="0" borderId="51" xfId="3266" applyNumberFormat="1" applyFont="1" applyFill="1" applyBorder="1" applyAlignment="1">
      <alignment vertical="center"/>
    </xf>
    <xf numFmtId="4" fontId="3" fillId="0" borderId="51" xfId="3266" applyNumberFormat="1" applyFont="1" applyFill="1" applyBorder="1" applyAlignment="1">
      <alignment vertical="center"/>
    </xf>
    <xf numFmtId="4" fontId="6" fillId="0" borderId="56" xfId="3266" applyNumberFormat="1" applyFont="1" applyFill="1" applyBorder="1" applyAlignment="1">
      <alignment vertical="center"/>
    </xf>
    <xf numFmtId="0" fontId="10" fillId="0" borderId="12" xfId="3530" applyFont="1" applyFill="1" applyBorder="1" applyAlignment="1">
      <alignment horizontal="left" vertical="top" wrapText="1"/>
    </xf>
    <xf numFmtId="0" fontId="3" fillId="0" borderId="0" xfId="0" applyFont="1"/>
    <xf numFmtId="0" fontId="6" fillId="0" borderId="0" xfId="0" applyFont="1" applyAlignment="1"/>
    <xf numFmtId="0" fontId="3" fillId="0" borderId="0" xfId="0" applyFont="1" applyAlignment="1"/>
    <xf numFmtId="0" fontId="6" fillId="0" borderId="0" xfId="3266" applyFont="1" applyAlignment="1">
      <alignment horizontal="center"/>
    </xf>
    <xf numFmtId="0" fontId="7" fillId="0" borderId="0" xfId="0" applyFont="1" applyAlignment="1">
      <alignment vertical="top" wrapText="1"/>
    </xf>
    <xf numFmtId="167" fontId="3" fillId="0" borderId="0" xfId="0" applyNumberFormat="1" applyFont="1"/>
    <xf numFmtId="2" fontId="3" fillId="0" borderId="0" xfId="0" applyNumberFormat="1" applyFont="1"/>
    <xf numFmtId="0" fontId="7" fillId="45" borderId="50" xfId="3266" applyFont="1" applyFill="1" applyBorder="1" applyAlignment="1">
      <alignment horizontal="left" vertical="center"/>
    </xf>
    <xf numFmtId="0" fontId="3" fillId="0" borderId="12" xfId="3530" applyFont="1" applyFill="1" applyBorder="1" applyAlignment="1">
      <alignment horizontal="left" vertical="top" wrapText="1"/>
    </xf>
    <xf numFmtId="0" fontId="3" fillId="0" borderId="0" xfId="3266" applyFont="1" applyAlignment="1">
      <alignment horizontal="left"/>
    </xf>
    <xf numFmtId="0" fontId="16" fillId="0" borderId="0" xfId="3266" applyFont="1" applyAlignment="1">
      <alignment horizontal="center" vertical="top" wrapText="1"/>
    </xf>
    <xf numFmtId="0" fontId="5" fillId="0" borderId="2" xfId="3266" applyFont="1" applyBorder="1" applyAlignment="1" applyProtection="1">
      <alignment horizontal="center" vertical="center" wrapText="1"/>
      <protection locked="0"/>
    </xf>
    <xf numFmtId="0" fontId="6" fillId="0" borderId="2" xfId="3266" applyFont="1" applyBorder="1" applyAlignment="1">
      <alignment horizontal="center" vertical="center"/>
    </xf>
    <xf numFmtId="0" fontId="6" fillId="0" borderId="2" xfId="3266" applyFont="1" applyBorder="1" applyAlignment="1">
      <alignment horizontal="center" vertical="center" wrapText="1"/>
    </xf>
    <xf numFmtId="0" fontId="3" fillId="0" borderId="0" xfId="3266" applyFont="1" applyAlignment="1">
      <alignment horizontal="right"/>
    </xf>
    <xf numFmtId="0" fontId="3" fillId="0" borderId="0" xfId="1" applyFont="1" applyAlignment="1">
      <alignment horizontal="center"/>
    </xf>
    <xf numFmtId="0" fontId="10" fillId="0" borderId="3" xfId="2" applyNumberFormat="1" applyFont="1" applyFill="1" applyBorder="1" applyAlignment="1">
      <alignment horizontal="left" vertical="top" wrapText="1"/>
    </xf>
    <xf numFmtId="0" fontId="10" fillId="0" borderId="4" xfId="2" applyNumberFormat="1" applyFont="1" applyFill="1" applyBorder="1" applyAlignment="1">
      <alignment horizontal="left" vertical="top" wrapText="1"/>
    </xf>
    <xf numFmtId="49" fontId="8" fillId="0" borderId="0" xfId="2" applyNumberFormat="1" applyFont="1" applyAlignment="1">
      <alignment horizontal="left" vertical="top" wrapText="1"/>
    </xf>
    <xf numFmtId="49" fontId="3" fillId="0" borderId="0" xfId="2" applyNumberFormat="1" applyFont="1" applyAlignment="1">
      <alignment horizontal="center" wrapText="1"/>
    </xf>
    <xf numFmtId="0" fontId="3" fillId="0" borderId="0" xfId="2" applyFont="1" applyAlignment="1">
      <alignment horizontal="left" vertical="top" wrapText="1"/>
    </xf>
    <xf numFmtId="0" fontId="10" fillId="0" borderId="9" xfId="2" applyNumberFormat="1" applyFont="1" applyBorder="1" applyAlignment="1">
      <alignment horizontal="center" vertical="top" wrapText="1"/>
    </xf>
    <xf numFmtId="0" fontId="10" fillId="0" borderId="14" xfId="2" applyNumberFormat="1" applyFont="1" applyBorder="1" applyAlignment="1">
      <alignment horizontal="center" vertical="top" wrapText="1"/>
    </xf>
    <xf numFmtId="0" fontId="3" fillId="0" borderId="0" xfId="4" applyFont="1" applyAlignment="1" applyProtection="1">
      <alignment horizontal="left" vertical="top" wrapText="1"/>
      <protection locked="0"/>
    </xf>
    <xf numFmtId="49" fontId="3" fillId="0" borderId="0" xfId="2" applyNumberFormat="1" applyFont="1" applyAlignment="1">
      <alignment horizontal="left" wrapText="1"/>
    </xf>
    <xf numFmtId="9" fontId="3" fillId="0" borderId="8" xfId="0" applyNumberFormat="1" applyFont="1" applyBorder="1" applyAlignment="1">
      <alignment horizontal="left" vertical="center"/>
    </xf>
    <xf numFmtId="9" fontId="3" fillId="0" borderId="11" xfId="0" applyNumberFormat="1" applyFont="1" applyBorder="1" applyAlignment="1">
      <alignment horizontal="left" vertical="center"/>
    </xf>
    <xf numFmtId="49" fontId="10" fillId="0" borderId="3" xfId="2" applyNumberFormat="1" applyFont="1" applyBorder="1" applyAlignment="1">
      <alignment horizontal="center" vertical="top" wrapText="1"/>
    </xf>
    <xf numFmtId="49" fontId="10" fillId="0" borderId="8" xfId="2" applyNumberFormat="1" applyFont="1" applyBorder="1" applyAlignment="1">
      <alignment horizontal="center" vertical="top" wrapText="1"/>
    </xf>
    <xf numFmtId="49" fontId="14" fillId="0" borderId="3" xfId="2" applyNumberFormat="1" applyFont="1" applyBorder="1" applyAlignment="1">
      <alignment horizontal="center" wrapText="1"/>
    </xf>
    <xf numFmtId="49" fontId="14" fillId="0" borderId="8" xfId="2" applyNumberFormat="1" applyFont="1" applyBorder="1" applyAlignment="1">
      <alignment horizontal="center" wrapText="1"/>
    </xf>
    <xf numFmtId="49" fontId="10" fillId="0" borderId="4" xfId="2" applyNumberFormat="1" applyFont="1" applyBorder="1" applyAlignment="1">
      <alignment horizontal="center" vertical="top" wrapText="1"/>
    </xf>
    <xf numFmtId="49" fontId="14" fillId="0" borderId="9" xfId="2" applyNumberFormat="1" applyFont="1" applyBorder="1" applyAlignment="1">
      <alignment horizontal="center" wrapText="1"/>
    </xf>
    <xf numFmtId="49" fontId="14" fillId="0" borderId="10" xfId="2" applyNumberFormat="1" applyFont="1" applyBorder="1" applyAlignment="1">
      <alignment horizontal="center" wrapText="1"/>
    </xf>
    <xf numFmtId="2" fontId="10" fillId="0" borderId="14" xfId="0" applyNumberFormat="1" applyFont="1" applyBorder="1" applyAlignment="1">
      <alignment horizontal="center"/>
    </xf>
    <xf numFmtId="49" fontId="10" fillId="0" borderId="5" xfId="2" applyNumberFormat="1" applyFont="1" applyBorder="1" applyAlignment="1">
      <alignment horizontal="center" vertical="top" wrapText="1"/>
    </xf>
    <xf numFmtId="49" fontId="10" fillId="0" borderId="7" xfId="2" applyNumberFormat="1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6" fillId="0" borderId="0" xfId="4" applyFont="1" applyAlignment="1" applyProtection="1">
      <alignment horizontal="left" wrapText="1"/>
      <protection locked="0"/>
    </xf>
    <xf numFmtId="0" fontId="3" fillId="0" borderId="0" xfId="4" applyFont="1" applyAlignment="1" applyProtection="1">
      <alignment horizontal="left" wrapText="1"/>
      <protection locked="0"/>
    </xf>
    <xf numFmtId="49" fontId="8" fillId="0" borderId="0" xfId="2" applyNumberFormat="1" applyFont="1" applyAlignment="1">
      <alignment vertical="top"/>
    </xf>
    <xf numFmtId="49" fontId="9" fillId="0" borderId="1" xfId="2" applyNumberFormat="1" applyFont="1" applyFill="1" applyBorder="1" applyAlignment="1">
      <alignment vertical="top" wrapText="1"/>
    </xf>
    <xf numFmtId="49" fontId="9" fillId="0" borderId="0" xfId="2" applyNumberFormat="1" applyFont="1" applyAlignment="1">
      <alignment horizontal="center" vertical="top" wrapText="1"/>
    </xf>
    <xf numFmtId="0" fontId="8" fillId="0" borderId="0" xfId="2" applyFont="1" applyAlignment="1">
      <alignment horizontal="center" vertical="center"/>
    </xf>
    <xf numFmtId="0" fontId="8" fillId="0" borderId="9" xfId="2" applyNumberFormat="1" applyFont="1" applyBorder="1" applyAlignment="1">
      <alignment horizontal="center" vertical="top"/>
    </xf>
    <xf numFmtId="0" fontId="8" fillId="0" borderId="14" xfId="2" applyNumberFormat="1" applyFont="1" applyBorder="1" applyAlignment="1">
      <alignment horizontal="center" vertical="top"/>
    </xf>
    <xf numFmtId="0" fontId="8" fillId="0" borderId="10" xfId="2" applyNumberFormat="1" applyFont="1" applyBorder="1" applyAlignment="1">
      <alignment horizontal="center" vertical="top"/>
    </xf>
    <xf numFmtId="49" fontId="10" fillId="0" borderId="3" xfId="2" applyNumberFormat="1" applyFont="1" applyFill="1" applyBorder="1" applyAlignment="1">
      <alignment horizontal="left" vertical="top" wrapText="1"/>
    </xf>
    <xf numFmtId="49" fontId="10" fillId="0" borderId="4" xfId="2" applyNumberFormat="1" applyFont="1" applyFill="1" applyBorder="1" applyAlignment="1">
      <alignment horizontal="left" vertical="top" wrapText="1"/>
    </xf>
    <xf numFmtId="49" fontId="6" fillId="0" borderId="8" xfId="2" applyNumberFormat="1" applyFont="1" applyFill="1" applyBorder="1" applyAlignment="1">
      <alignment horizontal="left" wrapText="1"/>
    </xf>
    <xf numFmtId="49" fontId="6" fillId="0" borderId="4" xfId="2" applyNumberFormat="1" applyFont="1" applyFill="1" applyBorder="1" applyAlignment="1">
      <alignment horizontal="left" wrapText="1"/>
    </xf>
    <xf numFmtId="168" fontId="3" fillId="0" borderId="12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3" fillId="0" borderId="3" xfId="0" applyNumberFormat="1" applyFont="1" applyBorder="1" applyAlignment="1">
      <alignment horizontal="center" vertical="center"/>
    </xf>
    <xf numFmtId="168" fontId="3" fillId="0" borderId="8" xfId="0" applyNumberFormat="1" applyFont="1" applyBorder="1" applyAlignment="1">
      <alignment horizontal="center" vertical="center"/>
    </xf>
    <xf numFmtId="0" fontId="30" fillId="0" borderId="3" xfId="5" applyFont="1" applyBorder="1" applyAlignment="1">
      <alignment horizontal="center" vertical="center"/>
    </xf>
    <xf numFmtId="0" fontId="30" fillId="0" borderId="8" xfId="5" applyFont="1" applyBorder="1" applyAlignment="1">
      <alignment horizontal="center" vertical="center"/>
    </xf>
    <xf numFmtId="0" fontId="3" fillId="0" borderId="8" xfId="5" applyFont="1" applyBorder="1" applyAlignment="1">
      <alignment horizontal="center" vertical="center"/>
    </xf>
    <xf numFmtId="0" fontId="3" fillId="0" borderId="4" xfId="5" applyFont="1" applyBorder="1" applyAlignment="1">
      <alignment horizontal="center" vertical="center"/>
    </xf>
    <xf numFmtId="0" fontId="3" fillId="0" borderId="8" xfId="5" applyFont="1" applyBorder="1" applyAlignment="1">
      <alignment horizontal="right" vertical="center"/>
    </xf>
    <xf numFmtId="0" fontId="3" fillId="0" borderId="4" xfId="5" applyFont="1" applyBorder="1" applyAlignment="1">
      <alignment horizontal="right" vertical="center"/>
    </xf>
    <xf numFmtId="1" fontId="3" fillId="0" borderId="8" xfId="5" applyNumberFormat="1" applyFont="1" applyBorder="1" applyAlignment="1">
      <alignment horizontal="center" vertical="center"/>
    </xf>
    <xf numFmtId="0" fontId="3" fillId="0" borderId="8" xfId="5" applyFont="1" applyBorder="1" applyAlignment="1"/>
    <xf numFmtId="0" fontId="19" fillId="0" borderId="3" xfId="5" applyFont="1" applyBorder="1" applyAlignment="1">
      <alignment horizontal="left" vertical="top" wrapText="1"/>
    </xf>
    <xf numFmtId="0" fontId="19" fillId="0" borderId="4" xfId="5" applyFont="1" applyBorder="1" applyAlignment="1">
      <alignment horizontal="left" vertical="top" wrapText="1"/>
    </xf>
    <xf numFmtId="2" fontId="3" fillId="0" borderId="3" xfId="5" applyNumberFormat="1" applyFont="1" applyBorder="1" applyAlignment="1">
      <alignment horizontal="center" vertical="center"/>
    </xf>
    <xf numFmtId="2" fontId="3" fillId="0" borderId="8" xfId="5" applyNumberFormat="1" applyFont="1" applyBorder="1" applyAlignment="1">
      <alignment horizontal="center" vertical="center"/>
    </xf>
    <xf numFmtId="2" fontId="3" fillId="0" borderId="8" xfId="5" applyNumberFormat="1" applyFont="1" applyBorder="1" applyAlignment="1"/>
    <xf numFmtId="0" fontId="24" fillId="0" borderId="6" xfId="5" applyFont="1" applyBorder="1" applyAlignment="1">
      <alignment horizontal="center" vertical="center"/>
    </xf>
    <xf numFmtId="0" fontId="27" fillId="0" borderId="6" xfId="5" applyFont="1" applyBorder="1" applyAlignment="1">
      <alignment horizontal="center"/>
    </xf>
    <xf numFmtId="0" fontId="25" fillId="0" borderId="5" xfId="5" applyFont="1" applyFill="1" applyBorder="1" applyAlignment="1">
      <alignment horizontal="left" vertical="center" wrapText="1"/>
    </xf>
    <xf numFmtId="0" fontId="28" fillId="0" borderId="6" xfId="5" applyFont="1" applyFill="1" applyBorder="1" applyAlignment="1">
      <alignment horizontal="left" vertical="center" wrapText="1"/>
    </xf>
    <xf numFmtId="0" fontId="25" fillId="0" borderId="13" xfId="5" applyFont="1" applyBorder="1" applyAlignment="1">
      <alignment vertical="top" wrapText="1"/>
    </xf>
    <xf numFmtId="0" fontId="11" fillId="0" borderId="13" xfId="5" applyFont="1" applyBorder="1" applyAlignment="1">
      <alignment vertical="top" wrapText="1"/>
    </xf>
    <xf numFmtId="0" fontId="19" fillId="0" borderId="9" xfId="5" applyFont="1" applyFill="1" applyBorder="1" applyAlignment="1">
      <alignment horizontal="center" wrapText="1"/>
    </xf>
    <xf numFmtId="0" fontId="11" fillId="0" borderId="14" xfId="5" applyFont="1" applyFill="1" applyBorder="1" applyAlignment="1">
      <alignment horizontal="center" wrapText="1"/>
    </xf>
    <xf numFmtId="0" fontId="11" fillId="0" borderId="10" xfId="5" applyFont="1" applyFill="1" applyBorder="1" applyAlignment="1">
      <alignment horizontal="center" wrapText="1"/>
    </xf>
    <xf numFmtId="0" fontId="21" fillId="0" borderId="6" xfId="5" applyFont="1" applyFill="1" applyBorder="1" applyAlignment="1">
      <alignment horizontal="left" vertical="center" wrapText="1"/>
    </xf>
    <xf numFmtId="0" fontId="21" fillId="0" borderId="7" xfId="5" applyFont="1" applyFill="1" applyBorder="1" applyAlignment="1">
      <alignment horizontal="left" vertical="center" wrapText="1"/>
    </xf>
    <xf numFmtId="0" fontId="19" fillId="0" borderId="13" xfId="5" applyFont="1" applyFill="1" applyBorder="1" applyAlignment="1">
      <alignment horizontal="center"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16" xfId="5" applyFont="1" applyFill="1" applyBorder="1" applyAlignment="1">
      <alignment horizontal="center" vertical="center"/>
    </xf>
    <xf numFmtId="0" fontId="3" fillId="0" borderId="9" xfId="5" applyFont="1" applyBorder="1" applyAlignment="1">
      <alignment horizontal="center" wrapText="1"/>
    </xf>
    <xf numFmtId="0" fontId="3" fillId="0" borderId="14" xfId="5" applyFont="1" applyBorder="1" applyAlignment="1">
      <alignment horizontal="center" wrapText="1"/>
    </xf>
    <xf numFmtId="0" fontId="23" fillId="0" borderId="3" xfId="5" applyFont="1" applyBorder="1" applyAlignment="1">
      <alignment horizontal="center" wrapText="1"/>
    </xf>
    <xf numFmtId="0" fontId="23" fillId="0" borderId="8" xfId="5" applyFont="1" applyBorder="1" applyAlignment="1">
      <alignment horizontal="center" wrapText="1"/>
    </xf>
    <xf numFmtId="0" fontId="23" fillId="0" borderId="4" xfId="5" applyFont="1" applyBorder="1" applyAlignment="1">
      <alignment horizontal="center" wrapText="1"/>
    </xf>
    <xf numFmtId="0" fontId="19" fillId="0" borderId="13" xfId="5" applyFont="1" applyFill="1" applyBorder="1" applyAlignment="1">
      <alignment horizontal="center" wrapText="1"/>
    </xf>
    <xf numFmtId="0" fontId="11" fillId="0" borderId="0" xfId="5" applyFont="1" applyFill="1" applyBorder="1" applyAlignment="1">
      <alignment horizontal="center" wrapText="1"/>
    </xf>
    <xf numFmtId="0" fontId="11" fillId="0" borderId="0" xfId="5" applyFont="1" applyFill="1" applyBorder="1" applyAlignment="1">
      <alignment horizontal="center" vertical="center"/>
    </xf>
    <xf numFmtId="0" fontId="6" fillId="0" borderId="0" xfId="5" applyFont="1" applyAlignment="1">
      <alignment horizontal="center"/>
    </xf>
    <xf numFmtId="0" fontId="6" fillId="0" borderId="0" xfId="5" applyFont="1" applyAlignment="1">
      <alignment horizontal="center" wrapText="1"/>
    </xf>
    <xf numFmtId="49" fontId="6" fillId="0" borderId="0" xfId="2" applyNumberFormat="1" applyFont="1" applyFill="1" applyBorder="1" applyAlignment="1">
      <alignment horizontal="left" vertical="top" wrapText="1"/>
    </xf>
    <xf numFmtId="49" fontId="18" fillId="0" borderId="11" xfId="2" applyNumberFormat="1" applyFont="1" applyFill="1" applyBorder="1" applyAlignment="1">
      <alignment horizontal="left" vertical="top" wrapText="1"/>
    </xf>
    <xf numFmtId="0" fontId="19" fillId="0" borderId="2" xfId="5" applyFont="1" applyBorder="1" applyAlignment="1">
      <alignment horizontal="center" vertical="center" wrapText="1"/>
    </xf>
    <xf numFmtId="0" fontId="3" fillId="0" borderId="9" xfId="5" applyFont="1" applyBorder="1" applyAlignment="1">
      <alignment horizontal="center" vertical="center" wrapText="1"/>
    </xf>
    <xf numFmtId="0" fontId="3" fillId="0" borderId="14" xfId="5" applyFont="1" applyBorder="1" applyAlignment="1">
      <alignment horizontal="center" vertical="center" wrapText="1"/>
    </xf>
    <xf numFmtId="0" fontId="3" fillId="0" borderId="12" xfId="5" applyFont="1" applyBorder="1" applyAlignment="1">
      <alignment horizontal="center" vertical="center" wrapText="1"/>
    </xf>
    <xf numFmtId="0" fontId="3" fillId="0" borderId="11" xfId="5" applyFont="1" applyBorder="1" applyAlignment="1">
      <alignment horizontal="center" vertical="center" wrapText="1"/>
    </xf>
    <xf numFmtId="0" fontId="3" fillId="0" borderId="5" xfId="5" applyFont="1" applyBorder="1" applyAlignment="1">
      <alignment horizontal="center" vertical="center" wrapText="1"/>
    </xf>
    <xf numFmtId="0" fontId="3" fillId="0" borderId="7" xfId="5" applyFont="1" applyBorder="1" applyAlignment="1">
      <alignment horizontal="center" vertical="center" wrapText="1"/>
    </xf>
    <xf numFmtId="0" fontId="16" fillId="0" borderId="0" xfId="4" applyFont="1" applyAlignment="1" applyProtection="1">
      <alignment horizontal="left" vertical="top" wrapText="1"/>
      <protection locked="0"/>
    </xf>
    <xf numFmtId="0" fontId="16" fillId="0" borderId="0" xfId="4" applyFont="1" applyAlignment="1" applyProtection="1">
      <alignment horizontal="left" wrapText="1"/>
      <protection locked="0"/>
    </xf>
    <xf numFmtId="172" fontId="16" fillId="0" borderId="0" xfId="4" applyNumberFormat="1" applyFont="1" applyAlignment="1" applyProtection="1">
      <alignment horizontal="left" vertical="top" wrapText="1"/>
      <protection locked="0"/>
    </xf>
    <xf numFmtId="0" fontId="34" fillId="0" borderId="2" xfId="5" applyFont="1" applyBorder="1" applyAlignment="1">
      <alignment horizontal="left" vertical="center" wrapText="1"/>
    </xf>
    <xf numFmtId="0" fontId="34" fillId="0" borderId="3" xfId="5" applyFont="1" applyBorder="1" applyAlignment="1">
      <alignment horizontal="left" vertical="center" wrapText="1"/>
    </xf>
    <xf numFmtId="0" fontId="6" fillId="2" borderId="7" xfId="5" applyFont="1" applyFill="1" applyBorder="1" applyAlignment="1">
      <alignment horizontal="center" vertical="center" wrapText="1"/>
    </xf>
    <xf numFmtId="0" fontId="6" fillId="2" borderId="6" xfId="5" applyFont="1" applyFill="1" applyBorder="1" applyAlignment="1">
      <alignment horizontal="center" vertical="center" wrapText="1"/>
    </xf>
    <xf numFmtId="0" fontId="13" fillId="0" borderId="3" xfId="5" applyFont="1" applyBorder="1" applyAlignment="1">
      <alignment horizontal="right" vertical="center" wrapText="1"/>
    </xf>
    <xf numFmtId="0" fontId="13" fillId="0" borderId="8" xfId="5" applyFont="1" applyBorder="1" applyAlignment="1">
      <alignment horizontal="right" vertical="center" wrapText="1"/>
    </xf>
    <xf numFmtId="0" fontId="34" fillId="0" borderId="8" xfId="5" applyFont="1" applyBorder="1" applyAlignment="1">
      <alignment horizontal="left" vertical="center" wrapText="1"/>
    </xf>
    <xf numFmtId="0" fontId="13" fillId="0" borderId="4" xfId="5" applyFont="1" applyBorder="1" applyAlignment="1">
      <alignment horizontal="right" vertical="center" wrapText="1"/>
    </xf>
    <xf numFmtId="2" fontId="13" fillId="0" borderId="12" xfId="5" applyNumberFormat="1" applyFont="1" applyFill="1" applyBorder="1" applyAlignment="1">
      <alignment horizontal="right" vertical="center"/>
    </xf>
    <xf numFmtId="2" fontId="13" fillId="0" borderId="11" xfId="5" applyNumberFormat="1" applyFont="1" applyFill="1" applyBorder="1" applyAlignment="1">
      <alignment horizontal="right" vertical="center"/>
    </xf>
    <xf numFmtId="0" fontId="34" fillId="0" borderId="7" xfId="5" applyFont="1" applyBorder="1" applyAlignment="1">
      <alignment horizontal="center" vertical="center" wrapText="1"/>
    </xf>
    <xf numFmtId="0" fontId="34" fillId="0" borderId="6" xfId="5" applyFont="1" applyBorder="1" applyAlignment="1">
      <alignment horizontal="center" vertical="center" wrapText="1"/>
    </xf>
    <xf numFmtId="0" fontId="34" fillId="0" borderId="2" xfId="5" applyFont="1" applyBorder="1" applyAlignment="1">
      <alignment horizontal="center" vertical="center" wrapText="1"/>
    </xf>
    <xf numFmtId="0" fontId="13" fillId="0" borderId="14" xfId="5" applyFont="1" applyBorder="1" applyAlignment="1">
      <alignment horizontal="left" vertical="center" wrapText="1"/>
    </xf>
    <xf numFmtId="0" fontId="34" fillId="0" borderId="0" xfId="5" applyFont="1" applyAlignment="1">
      <alignment horizontal="center" vertical="center" wrapText="1"/>
    </xf>
    <xf numFmtId="0" fontId="34" fillId="0" borderId="0" xfId="5" applyFont="1" applyBorder="1" applyAlignment="1">
      <alignment horizontal="center" vertical="center" wrapText="1"/>
    </xf>
    <xf numFmtId="0" fontId="34" fillId="0" borderId="9" xfId="5" applyFont="1" applyBorder="1" applyAlignment="1">
      <alignment horizontal="center" vertical="center" wrapText="1"/>
    </xf>
    <xf numFmtId="0" fontId="34" fillId="0" borderId="14" xfId="5" applyFont="1" applyBorder="1" applyAlignment="1">
      <alignment horizontal="center" vertical="center" wrapText="1"/>
    </xf>
    <xf numFmtId="0" fontId="34" fillId="0" borderId="10" xfId="5" applyFont="1" applyBorder="1" applyAlignment="1">
      <alignment horizontal="center" vertical="center" wrapText="1"/>
    </xf>
    <xf numFmtId="0" fontId="34" fillId="0" borderId="13" xfId="5" applyFont="1" applyBorder="1" applyAlignment="1">
      <alignment horizontal="center" vertical="center" wrapText="1"/>
    </xf>
    <xf numFmtId="0" fontId="34" fillId="0" borderId="16" xfId="5" applyFont="1" applyBorder="1" applyAlignment="1">
      <alignment horizontal="center" vertical="center" wrapText="1"/>
    </xf>
    <xf numFmtId="0" fontId="34" fillId="0" borderId="12" xfId="5" applyFont="1" applyBorder="1" applyAlignment="1">
      <alignment horizontal="center" vertical="center" wrapText="1"/>
    </xf>
    <xf numFmtId="0" fontId="34" fillId="0" borderId="11" xfId="5" applyFont="1" applyBorder="1" applyAlignment="1">
      <alignment horizontal="center" vertical="center" wrapText="1"/>
    </xf>
    <xf numFmtId="0" fontId="34" fillId="0" borderId="15" xfId="5" applyFont="1" applyBorder="1" applyAlignment="1">
      <alignment horizontal="center" vertical="center" wrapText="1"/>
    </xf>
    <xf numFmtId="0" fontId="13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wrapText="1"/>
    </xf>
    <xf numFmtId="2" fontId="13" fillId="0" borderId="12" xfId="5" applyNumberFormat="1" applyFont="1" applyFill="1" applyBorder="1" applyAlignment="1">
      <alignment horizontal="right" vertical="center" wrapText="1"/>
    </xf>
    <xf numFmtId="2" fontId="13" fillId="0" borderId="11" xfId="5" applyNumberFormat="1" applyFont="1" applyFill="1" applyBorder="1" applyAlignment="1">
      <alignment horizontal="right" vertical="center" wrapText="1"/>
    </xf>
    <xf numFmtId="0" fontId="34" fillId="0" borderId="2" xfId="5" applyFont="1" applyFill="1" applyBorder="1" applyAlignment="1">
      <alignment horizontal="left" vertical="center" wrapText="1"/>
    </xf>
    <xf numFmtId="0" fontId="34" fillId="0" borderId="3" xfId="5" applyFont="1" applyFill="1" applyBorder="1" applyAlignment="1">
      <alignment horizontal="left" vertical="center" wrapText="1"/>
    </xf>
    <xf numFmtId="0" fontId="34" fillId="0" borderId="5" xfId="5" applyFont="1" applyBorder="1" applyAlignment="1">
      <alignment horizontal="center" vertical="center" wrapText="1"/>
    </xf>
    <xf numFmtId="0" fontId="13" fillId="0" borderId="5" xfId="5" applyFont="1" applyBorder="1" applyAlignment="1">
      <alignment wrapText="1"/>
    </xf>
    <xf numFmtId="2" fontId="13" fillId="0" borderId="3" xfId="5" applyNumberFormat="1" applyFont="1" applyFill="1" applyBorder="1" applyAlignment="1">
      <alignment horizontal="right" vertical="center" wrapText="1"/>
    </xf>
    <xf numFmtId="2" fontId="13" fillId="0" borderId="8" xfId="5" applyNumberFormat="1" applyFont="1" applyFill="1" applyBorder="1" applyAlignment="1">
      <alignment horizontal="right" vertical="center" wrapText="1"/>
    </xf>
    <xf numFmtId="0" fontId="3" fillId="0" borderId="3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49" fontId="6" fillId="0" borderId="0" xfId="2" applyNumberFormat="1" applyFont="1" applyAlignment="1">
      <alignment horizontal="center" vertical="top" wrapText="1"/>
    </xf>
    <xf numFmtId="0" fontId="3" fillId="0" borderId="0" xfId="2" applyFont="1" applyAlignment="1">
      <alignment horizontal="center" vertical="center"/>
    </xf>
    <xf numFmtId="49" fontId="6" fillId="0" borderId="0" xfId="2" applyNumberFormat="1" applyFont="1" applyBorder="1" applyAlignment="1">
      <alignment horizontal="center"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6" xfId="2" applyFont="1" applyBorder="1" applyAlignment="1">
      <alignment horizontal="left" vertical="top" wrapText="1"/>
    </xf>
    <xf numFmtId="0" fontId="3" fillId="0" borderId="9" xfId="2" applyFont="1" applyBorder="1" applyAlignment="1">
      <alignment horizontal="center" vertical="top" wrapText="1"/>
    </xf>
    <xf numFmtId="0" fontId="3" fillId="0" borderId="14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10" xfId="2" applyFont="1" applyBorder="1" applyAlignment="1">
      <alignment horizontal="center" wrapText="1"/>
    </xf>
    <xf numFmtId="0" fontId="6" fillId="0" borderId="39" xfId="2" applyFont="1" applyBorder="1" applyAlignment="1">
      <alignment horizontal="left" vertical="top" wrapText="1"/>
    </xf>
    <xf numFmtId="0" fontId="6" fillId="0" borderId="31" xfId="2" applyFont="1" applyBorder="1" applyAlignment="1">
      <alignment horizontal="left" vertical="top" wrapText="1"/>
    </xf>
    <xf numFmtId="0" fontId="6" fillId="0" borderId="40" xfId="2" applyFont="1" applyBorder="1" applyAlignment="1">
      <alignment horizontal="left" vertical="top" wrapText="1"/>
    </xf>
    <xf numFmtId="0" fontId="3" fillId="0" borderId="41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42" xfId="2" applyFont="1" applyBorder="1" applyAlignment="1">
      <alignment horizontal="center" vertical="top" wrapText="1"/>
    </xf>
    <xf numFmtId="0" fontId="3" fillId="0" borderId="44" xfId="2" applyFont="1" applyBorder="1" applyAlignment="1">
      <alignment horizontal="center" vertical="top" wrapText="1"/>
    </xf>
    <xf numFmtId="0" fontId="3" fillId="0" borderId="41" xfId="2" applyFont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  <xf numFmtId="0" fontId="3" fillId="0" borderId="13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41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0" fontId="3" fillId="0" borderId="41" xfId="2" applyFont="1" applyBorder="1" applyAlignment="1">
      <alignment horizontal="left" vertical="top" wrapText="1"/>
    </xf>
    <xf numFmtId="0" fontId="3" fillId="0" borderId="9" xfId="2" applyFont="1" applyBorder="1" applyAlignment="1">
      <alignment horizontal="center" wrapText="1"/>
    </xf>
    <xf numFmtId="0" fontId="3" fillId="0" borderId="14" xfId="2" applyFont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3" fillId="0" borderId="13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16" xfId="2" applyFont="1" applyBorder="1" applyAlignment="1">
      <alignment horizontal="center" wrapText="1"/>
    </xf>
    <xf numFmtId="0" fontId="3" fillId="0" borderId="7" xfId="2" applyFont="1" applyBorder="1" applyAlignment="1">
      <alignment horizontal="left" vertical="top" wrapText="1"/>
    </xf>
    <xf numFmtId="2" fontId="3" fillId="0" borderId="5" xfId="2" applyNumberFormat="1" applyFont="1" applyBorder="1" applyAlignment="1">
      <alignment horizontal="center" wrapText="1"/>
    </xf>
    <xf numFmtId="2" fontId="3" fillId="0" borderId="7" xfId="2" applyNumberFormat="1" applyFont="1" applyBorder="1" applyAlignment="1">
      <alignment horizontal="center" wrapText="1"/>
    </xf>
    <xf numFmtId="0" fontId="3" fillId="0" borderId="49" xfId="2" applyFont="1" applyBorder="1" applyAlignment="1">
      <alignment horizontal="center" vertical="top" wrapText="1"/>
    </xf>
    <xf numFmtId="0" fontId="6" fillId="0" borderId="3" xfId="2" applyFont="1" applyBorder="1" applyAlignment="1">
      <alignment horizontal="right" vertical="top" wrapText="1"/>
    </xf>
    <xf numFmtId="0" fontId="6" fillId="0" borderId="8" xfId="2" applyFont="1" applyBorder="1" applyAlignment="1">
      <alignment horizontal="right" vertical="top" wrapText="1"/>
    </xf>
    <xf numFmtId="0" fontId="122" fillId="0" borderId="3" xfId="2" applyFont="1" applyBorder="1" applyAlignment="1">
      <alignment horizontal="right" vertical="top" wrapText="1"/>
    </xf>
    <xf numFmtId="0" fontId="122" fillId="0" borderId="8" xfId="2" applyFont="1" applyBorder="1" applyAlignment="1">
      <alignment horizontal="right" vertical="top" wrapText="1"/>
    </xf>
    <xf numFmtId="0" fontId="122" fillId="0" borderId="9" xfId="2" applyFont="1" applyBorder="1" applyAlignment="1">
      <alignment horizontal="right" vertical="top" wrapText="1"/>
    </xf>
    <xf numFmtId="0" fontId="122" fillId="0" borderId="14" xfId="2" applyFont="1" applyBorder="1" applyAlignment="1">
      <alignment horizontal="right" vertical="top" wrapText="1"/>
    </xf>
    <xf numFmtId="0" fontId="3" fillId="0" borderId="46" xfId="2" applyFont="1" applyBorder="1" applyAlignment="1">
      <alignment horizontal="center"/>
    </xf>
    <xf numFmtId="0" fontId="6" fillId="0" borderId="3" xfId="2" applyFont="1" applyBorder="1" applyAlignment="1">
      <alignment horizontal="left" vertical="center" indent="2"/>
    </xf>
    <xf numFmtId="0" fontId="6" fillId="0" borderId="11" xfId="2" applyFont="1" applyBorder="1" applyAlignment="1">
      <alignment horizontal="left" vertical="center" indent="2"/>
    </xf>
    <xf numFmtId="0" fontId="6" fillId="0" borderId="8" xfId="2" applyFont="1" applyBorder="1" applyAlignment="1">
      <alignment horizontal="left" vertical="center" indent="2"/>
    </xf>
    <xf numFmtId="2" fontId="3" fillId="0" borderId="8" xfId="2" applyNumberFormat="1" applyFont="1" applyBorder="1" applyAlignment="1">
      <alignment horizontal="center" vertical="center"/>
    </xf>
    <xf numFmtId="0" fontId="3" fillId="0" borderId="11" xfId="2" applyFont="1" applyBorder="1" applyAlignment="1">
      <alignment wrapText="1"/>
    </xf>
    <xf numFmtId="0" fontId="3" fillId="0" borderId="11" xfId="2" applyFont="1" applyBorder="1" applyAlignment="1">
      <alignment horizontal="left" wrapText="1"/>
    </xf>
    <xf numFmtId="0" fontId="3" fillId="0" borderId="0" xfId="2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3266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</cellXfs>
  <cellStyles count="3531">
    <cellStyle name=" 1" xfId="13"/>
    <cellStyle name="__ 30" xfId="14"/>
    <cellStyle name="__КП проекта" xfId="15"/>
    <cellStyle name="_++ПИРС_04.06.09 УПН Ярактинского НГКМ до НПС-8" xfId="16"/>
    <cellStyle name="_+Копия Смета  ПИР_ВНИИСТ" xfId="17"/>
    <cellStyle name="_+ПД+РД Русско-Реченское_ВНИИСТ 07.04.09_без зимников" xfId="18"/>
    <cellStyle name="_+ПИРС+СТН н-пр УПН Ярактинского НГКМ до НПС-8" xfId="19"/>
    <cellStyle name="_0074 лок 4" xfId="20"/>
    <cellStyle name="_0093_ РД _Сметы (локальные)" xfId="21"/>
    <cellStyle name="_070816 Проект плана ПИР 2008кор" xfId="22"/>
    <cellStyle name="_1 ПС  ПНС  Веякошор  23 03 10" xfId="23"/>
    <cellStyle name="_1 ПС  ПНС  Веякошор  23 03 10_Разработка строительных решений  1ПС  07 04 10" xfId="24"/>
    <cellStyle name="_1 ПС (все сметы) нов.форма.Ванкор" xfId="25"/>
    <cellStyle name="_1 Экспертиза ПБ" xfId="26"/>
    <cellStyle name="_10.1 Эффект деят-ти" xfId="27"/>
    <cellStyle name="_1008-34.2006.2 смета ф.1ПС. и все сметы к дс 4" xfId="28"/>
    <cellStyle name="_1008-43.2006.2 смета № 17 - курорт экспертиза" xfId="29"/>
    <cellStyle name="_1008-43.2006.2 смета № 17 - РЦИТ" xfId="30"/>
    <cellStyle name="_1008-43.2006.2 смета № 18 - РЦИТ" xfId="31"/>
    <cellStyle name="_1008-43.2006.2 смета № 22 - Геомониторинг" xfId="32"/>
    <cellStyle name="_1008-43.2006.2 смета № Дизайн" xfId="33"/>
    <cellStyle name="_1171-20.2007 ПО Смета № 10" xfId="34"/>
    <cellStyle name="_1171-20.2007 ПО Смета № 10 2" xfId="35"/>
    <cellStyle name="_1171-20.2007 ПО Смета № 10_08-RRV-0204-1-SR 03 03 2010" xfId="36"/>
    <cellStyle name="_1171-20.2007 ПО Смета № 10_08-RRV-0204-1-SR 03 03 2010 2" xfId="37"/>
    <cellStyle name="_1171-20.2007 ПО Смета № 10_08-RRV-0204-1-SR 03 03 2010_ДС №4 17506090211Д004  переходы через Хету 21.10.2011" xfId="38"/>
    <cellStyle name="_1171-20.2007 ПО Смета № 10_08-RRV-0204-1-SR 03 03 2010_смета к акту выбора " xfId="39"/>
    <cellStyle name="_1171-20.2007 ПО Смета № 10_08-RRV-0204-1-SR 03 03 2010_смета к доп объемы М3" xfId="40"/>
    <cellStyle name="_1171-20.2007 ПО Смета № 10_08-RRV-0204-1-SR 03 03 2010_смета к доп объемы_согласов с НТЦ РН" xfId="41"/>
    <cellStyle name="_1171-20.2007 ПО Смета № 10_08-RRV-0204-1-SR 03 03 2010_Смета на инжиниринговые услуги   " xfId="42"/>
    <cellStyle name="_1171-20.2007 ПО Смета № 10_08-RRV-0204-1-SR 03 03 2010_Энергосбережение доп. объемы согласов с НТЦ РН" xfId="43"/>
    <cellStyle name="_1171-20.2007 ПО Смета № 10_1 ПС  ПНС  Веякошор  23 03 10" xfId="44"/>
    <cellStyle name="_1171-20.2007 ПО Смета № 10_1 ПС  ПНС  Веякошор  23 03 10 2" xfId="45"/>
    <cellStyle name="_1171-20.2007 ПО Смета № 10_1171-22 2005 2  смета 47 ИИР  дек-откор" xfId="46"/>
    <cellStyle name="_1171-20.2007 ПО Смета № 10_1171-22 2005 2  смета 47 ИИР  дек-откор_Смета на инжиниринговые услуги   " xfId="47"/>
    <cellStyle name="_1171-20.2007 ПО Смета № 10_1171-24.2006.2  смета № 5  (ТТ на электрообогрев) " xfId="48"/>
    <cellStyle name="_1171-20.2007 ПО Смета № 10_1171-24.2006.2  смета № 5  (ТТ на электрообогрев)  2" xfId="49"/>
    <cellStyle name="_1171-20.2007 ПО Смета № 10_1171-24.2006.2  смета № 5  (ТТ на электрообогрев) _1171-24.2006.2 Смета по ф.1 ПС д-с №3 дополнение №15  по СБЦ откор.10.09.09" xfId="50"/>
    <cellStyle name="_1171-20.2007 ПО Смета № 10_1171-24.2006.2  смета № 5  (ТТ на электрообогрев) _1750611-0046Д смета №1 ИИР" xfId="51"/>
    <cellStyle name="_1171-20.2007 ПО Смета № 10_1171-24.2006.2  смета № 5  (ТТ на электрообогрев) _1750611-0046Д смета №1 ИИР 2" xfId="52"/>
    <cellStyle name="_1171-20.2007 ПО Смета № 10_1171-24.2006.2  смета № 5  (ТТ на электрообогрев) _1750611-0088Д   Сводная 1ПС и  сметы корректир  06 04 2011" xfId="53"/>
    <cellStyle name="_1171-20.2007 ПО Смета № 10_1171-24.2006.2  смета № 5  (ТТ на электрообогрев) _1750611-0088Д   Сводная 1ПС и  сметы корректир  06 04 2011 2" xfId="54"/>
    <cellStyle name="_1171-20.2007 ПО Смета № 10_1171-24.2006.2  смета № 5  (ТТ на электрообогрев) _1750611-0090Д смета №10 ИИР" xfId="55"/>
    <cellStyle name="_1171-20.2007 ПО Смета № 10_1171-24.2006.2  смета № 5  (ТТ на электрообогрев) _1750611-0221Д 1ПС и сметы 20.06.11-электроснабж" xfId="56"/>
    <cellStyle name="_1171-20.2007 ПО Смета № 10_1171-24.2006.2  смета № 5  (ТТ на электрообогрев) _аннулиров.  " xfId="57"/>
    <cellStyle name="_1171-20.2007 ПО Смета № 10_1171-24.2006.2  смета № 5  (ТТ на электрообогрев) _ДС №4 17506090211Д004  переходы через Хету 21.10.2011" xfId="58"/>
    <cellStyle name="_1171-20.2007 ПО Смета № 10_1171-24.2006.2  смета № 5  (ТТ на электрообогрев) _КТП" xfId="59"/>
    <cellStyle name="_1171-20.2007 ПО Смета № 10_1171-24.2006.2  смета № 5  (ТТ на электрообогрев) _объемы гидро Карсовайское" xfId="60"/>
    <cellStyle name="_1171-20.2007 ПО Смета № 10_1171-24.2006.2  смета № 5  (ТТ на электрообогрев) _объемы гидро Карсовайское_Смета на инжиниринговые услуги   " xfId="61"/>
    <cellStyle name="_1171-20.2007 ПО Смета № 10_1171-24.2006.2  смета № 5  (ТТ на электрообогрев) _предварит гидро Ниричар" xfId="62"/>
    <cellStyle name="_1171-20.2007 ПО Смета № 10_1171-24.2006.2  смета № 5  (ТТ на электрообогрев) _СМЕТА №1 ВЛ 35кВ Больщая Хета и Габариты_30.09.2011" xfId="63"/>
    <cellStyle name="_1171-20.2007 ПО Смета № 10_1171-24.2006.2  смета № 5  (ТТ на электрообогрев) _Смета АСУТП 1750611-0162Д " xfId="64"/>
    <cellStyle name="_1171-20.2007 ПО Смета № 10_1171-24.2006.2  смета № 5  (ТТ на электрообогрев) _смета к акту выбора " xfId="65"/>
    <cellStyle name="_1171-20.2007 ПО Смета № 10_1171-24.2006.2  смета № 5  (ТТ на электрообогрев) _смета к доп объемы_согласов с НТЦ РН" xfId="66"/>
    <cellStyle name="_1171-20.2007 ПО Смета № 10_1171-24.2006.2  смета № 5  (ТТ на электрообогрев) _Смета на инжиниринговые услуги   " xfId="67"/>
    <cellStyle name="_1171-20.2007 ПО Смета № 10_1171-24.2006.2  смета № 5  (ТТ на электрообогрев) _смета предварит гидро дорога Кынское _ НПС2 Ванкор_Пурпе" xfId="68"/>
    <cellStyle name="_1171-20.2007 ПО Смета № 10_1171-24.2006.2  смета № 5  (ТТ на электрообогрев) _Смета с прилож  1750611-0162Д   со сметой РГИ  18.10.11" xfId="69"/>
    <cellStyle name="_1171-20.2007 ПО Смета № 10_1171-24.2006.2  смета № 5  (ТТ на электрообогрев) _Энергосбережение доп. объемы согласов с НТЦ РН" xfId="70"/>
    <cellStyle name="_1171-20.2007 ПО Смета № 10_1171-24.2006.2  смета № 7 трудозатр. (технология) " xfId="71"/>
    <cellStyle name="_1171-20.2007 ПО Смета № 10_1171-24.2006.2  смета № 7 трудозатр. (технология)  2" xfId="72"/>
    <cellStyle name="_1171-20.2007 ПО Смета № 10_1171-24.2006.2  смета № 7 трудозатр. (технология) _1171-24.2006.2 Смета по ф.1 ПС д-с №3 дополнение №15  по СБЦ откор.10.09.09" xfId="73"/>
    <cellStyle name="_1171-20.2007 ПО Смета № 10_1171-24.2006.2  смета № 7 трудозатр. (технология) _1750611-0046Д смета №1 ИИР" xfId="74"/>
    <cellStyle name="_1171-20.2007 ПО Смета № 10_1171-24.2006.2  смета № 7 трудозатр. (технология) _1750611-0046Д смета №1 ИИР 2" xfId="75"/>
    <cellStyle name="_1171-20.2007 ПО Смета № 10_1171-24.2006.2  смета № 7 трудозатр. (технология) _1750611-0088Д   Сводная 1ПС и  сметы корректир  06 04 2011" xfId="76"/>
    <cellStyle name="_1171-20.2007 ПО Смета № 10_1171-24.2006.2  смета № 7 трудозатр. (технология) _1750611-0088Д   Сводная 1ПС и  сметы корректир  06 04 2011 2" xfId="77"/>
    <cellStyle name="_1171-20.2007 ПО Смета № 10_1171-24.2006.2  смета № 7 трудозатр. (технология) _1750611-0090Д смета №10 ИИР" xfId="78"/>
    <cellStyle name="_1171-20.2007 ПО Смета № 10_1171-24.2006.2  смета № 7 трудозатр. (технология) _1750611-0221Д 1ПС и сметы 20.06.11-электроснабж" xfId="79"/>
    <cellStyle name="_1171-20.2007 ПО Смета № 10_1171-24.2006.2  смета № 7 трудозатр. (технология) _аннулиров.  " xfId="80"/>
    <cellStyle name="_1171-20.2007 ПО Смета № 10_1171-24.2006.2  смета № 7 трудозатр. (технология) _ДС №4 17506090211Д004  переходы через Хету 21.10.2011" xfId="81"/>
    <cellStyle name="_1171-20.2007 ПО Смета № 10_1171-24.2006.2  смета № 7 трудозатр. (технология) _КТП" xfId="82"/>
    <cellStyle name="_1171-20.2007 ПО Смета № 10_1171-24.2006.2  смета № 7 трудозатр. (технология) _объемы гидро Карсовайское" xfId="83"/>
    <cellStyle name="_1171-20.2007 ПО Смета № 10_1171-24.2006.2  смета № 7 трудозатр. (технология) _объемы гидро Карсовайское_Смета на инжиниринговые услуги   " xfId="84"/>
    <cellStyle name="_1171-20.2007 ПО Смета № 10_1171-24.2006.2  смета № 7 трудозатр. (технология) _предварит гидро Ниричар" xfId="85"/>
    <cellStyle name="_1171-20.2007 ПО Смета № 10_1171-24.2006.2  смета № 7 трудозатр. (технология) _СМЕТА №1 ВЛ 35кВ Больщая Хета и Габариты_30.09.2011" xfId="86"/>
    <cellStyle name="_1171-20.2007 ПО Смета № 10_1171-24.2006.2  смета № 7 трудозатр. (технология) _Смета АСУТП 1750611-0162Д " xfId="87"/>
    <cellStyle name="_1171-20.2007 ПО Смета № 10_1171-24.2006.2  смета № 7 трудозатр. (технология) _смета к акту выбора " xfId="88"/>
    <cellStyle name="_1171-20.2007 ПО Смета № 10_1171-24.2006.2  смета № 7 трудозатр. (технология) _смета к доп объемы_согласов с НТЦ РН" xfId="89"/>
    <cellStyle name="_1171-20.2007 ПО Смета № 10_1171-24.2006.2  смета № 7 трудозатр. (технология) _Смета на инжиниринговые услуги   " xfId="90"/>
    <cellStyle name="_1171-20.2007 ПО Смета № 10_1171-24.2006.2  смета № 7 трудозатр. (технология) _смета предварит гидро дорога Кынское _ НПС2 Ванкор_Пурпе" xfId="91"/>
    <cellStyle name="_1171-20.2007 ПО Смета № 10_1171-24.2006.2  смета № 7 трудозатр. (технология) _Смета с прилож  1750611-0162Д   со сметой РГИ  18.10.11" xfId="92"/>
    <cellStyle name="_1171-20.2007 ПО Смета № 10_1171-24.2006.2  смета № 7 трудозатр. (технология) _Энергосбережение доп. объемы согласов с НТЦ РН" xfId="93"/>
    <cellStyle name="_1171-20.2007 ПО Смета № 10_1171-24.2006.2 1 ПС и сметы к дополнению 19 СНХП" xfId="94"/>
    <cellStyle name="_1171-20.2007 ПО Смета № 10_1171-24.2006.2 1 ПС и сметы к дополнению 21 (Электропроект)" xfId="95"/>
    <cellStyle name="_1171-20.2007 ПО Смета № 10_1171-24.2006.2 Смета к дополнен. 19 (коррект. по изменению технических параметров ППК)  " xfId="96"/>
    <cellStyle name="_1171-20.2007 ПО Смета № 10_1171-24.2006.2 Смета по ф.1 ПС д-с №3 дополнение №15  по СБЦ откор.10.09.09" xfId="97"/>
    <cellStyle name="_1171-20.2007 ПО Смета № 10_1171-24.2006.8  смета № 7 (суб.СНХП)" xfId="98"/>
    <cellStyle name="_1171-20.2007 ПО Смета № 10_1171-24.2006.8  смета № 7 (суб.СНХП) 2" xfId="99"/>
    <cellStyle name="_1171-20.2007 ПО Смета № 10_1171-24.2006.8  смета № 7 (суб.СНХП)_1171-24.2006.2 Смета по ф.1 ПС д-с №3 дополнение №15  по СБЦ откор.10.09.09" xfId="100"/>
    <cellStyle name="_1171-20.2007 ПО Смета № 10_1171-24.2006.8  смета № 7 (суб.СНХП)_1750611-0046Д смета №1 ИИР" xfId="101"/>
    <cellStyle name="_1171-20.2007 ПО Смета № 10_1171-24.2006.8  смета № 7 (суб.СНХП)_1750611-0046Д смета №1 ИИР 2" xfId="102"/>
    <cellStyle name="_1171-20.2007 ПО Смета № 10_1171-24.2006.8  смета № 7 (суб.СНХП)_1750611-0088Д   Сводная 1ПС и  сметы корректир  06 04 2011" xfId="103"/>
    <cellStyle name="_1171-20.2007 ПО Смета № 10_1171-24.2006.8  смета № 7 (суб.СНХП)_1750611-0088Д   Сводная 1ПС и  сметы корректир  06 04 2011 2" xfId="104"/>
    <cellStyle name="_1171-20.2007 ПО Смета № 10_1171-24.2006.8  смета № 7 (суб.СНХП)_1750611-0090Д смета №10 ИИР" xfId="105"/>
    <cellStyle name="_1171-20.2007 ПО Смета № 10_1171-24.2006.8  смета № 7 (суб.СНХП)_1750611-0221Д 1ПС и сметы 20.06.11-электроснабж" xfId="106"/>
    <cellStyle name="_1171-20.2007 ПО Смета № 10_1171-24.2006.8  смета № 7 (суб.СНХП)_аннулиров.  " xfId="107"/>
    <cellStyle name="_1171-20.2007 ПО Смета № 10_1171-24.2006.8  смета № 7 (суб.СНХП)_ДС №4 17506090211Д004  переходы через Хету 21.10.2011" xfId="108"/>
    <cellStyle name="_1171-20.2007 ПО Смета № 10_1171-24.2006.8  смета № 7 (суб.СНХП)_КТП" xfId="109"/>
    <cellStyle name="_1171-20.2007 ПО Смета № 10_1171-24.2006.8  смета № 7 (суб.СНХП)_объемы гидро Карсовайское" xfId="110"/>
    <cellStyle name="_1171-20.2007 ПО Смета № 10_1171-24.2006.8  смета № 7 (суб.СНХП)_объемы гидро Карсовайское_Смета на инжиниринговые услуги   " xfId="111"/>
    <cellStyle name="_1171-20.2007 ПО Смета № 10_1171-24.2006.8  смета № 7 (суб.СНХП)_предварит гидро Ниричар" xfId="112"/>
    <cellStyle name="_1171-20.2007 ПО Смета № 10_1171-24.2006.8  смета № 7 (суб.СНХП)_СМЕТА №1 ВЛ 35кВ Больщая Хета и Габариты_30.09.2011" xfId="113"/>
    <cellStyle name="_1171-20.2007 ПО Смета № 10_1171-24.2006.8  смета № 7 (суб.СНХП)_Смета АСУТП 1750611-0162Д " xfId="114"/>
    <cellStyle name="_1171-20.2007 ПО Смета № 10_1171-24.2006.8  смета № 7 (суб.СНХП)_смета к акту выбора " xfId="115"/>
    <cellStyle name="_1171-20.2007 ПО Смета № 10_1171-24.2006.8  смета № 7 (суб.СНХП)_смета к доп объемы_согласов с НТЦ РН" xfId="116"/>
    <cellStyle name="_1171-20.2007 ПО Смета № 10_1171-24.2006.8  смета № 7 (суб.СНХП)_Смета на инжиниринговые услуги   " xfId="117"/>
    <cellStyle name="_1171-20.2007 ПО Смета № 10_1171-24.2006.8  смета № 7 (суб.СНХП)_смета предварит гидро дорога Кынское _ НПС2 Ванкор_Пурпе" xfId="118"/>
    <cellStyle name="_1171-20.2007 ПО Смета № 10_1171-24.2006.8  смета № 7 (суб.СНХП)_Смета с прилож  1750611-0162Д   со сметой РГИ  18.10.11" xfId="119"/>
    <cellStyle name="_1171-20.2007 ПО Смета № 10_1171-24.2006.8  смета № 7 (суб.СНХП)_Энергосбережение доп. объемы согласов с НТЦ РН" xfId="120"/>
    <cellStyle name="_1171-20.2007 ПО Смета № 10_1750608-0016Д 008 см. № 8 исп. к эт. 33.3 кал. плана  (НТЦ) " xfId="121"/>
    <cellStyle name="_1171-20.2007 ПО Смета № 10_1750608-0016Д 008 см. № 8 исп. к эт. 33.3 кал. плана  (НТЦ)  2" xfId="122"/>
    <cellStyle name="_1171-20.2007 ПО Смета № 10_1750608-0016Д 008 см. № 8 исп. к эт. 33.3 кал. плана  (НТЦ) _1750611-0090Д смета №10 ИИР" xfId="123"/>
    <cellStyle name="_1171-20.2007 ПО Смета № 10_1750608-0016Д 008 см. № 8 исп. к эт. 33.3 кал. плана  (НТЦ) _аннулиров.  " xfId="124"/>
    <cellStyle name="_1171-20.2007 ПО Смета № 10_1750608-0016Д 008 см. № 8 исп. к эт. 33.3 кал. плана  (НТЦ) _ДС №4 17506090211Д004  переходы через Хету 21.10.2011" xfId="125"/>
    <cellStyle name="_1171-20.2007 ПО Смета № 10_1750608-0016Д 008 см. № 8 исп. к эт. 33.3 кал. плана  (НТЦ) _СМЕТА №1 ВЛ 35кВ Больщая Хета и Габариты_30.09.2011" xfId="126"/>
    <cellStyle name="_1171-20.2007 ПО Смета № 10_1750608-0016Д 008 см. № 8 исп. к эт. 33.3 кал. плана  (НТЦ) _смета к акту выбора " xfId="127"/>
    <cellStyle name="_1171-20.2007 ПО Смета № 10_1750608-0016Д 008 см. № 8 исп. к эт. 33.3 кал. плана  (НТЦ) _Смета на инжиниринговые услуги   " xfId="128"/>
    <cellStyle name="_1171-20.2007 ПО Смета № 10_1750608-0016Д 008 см. № 8 исп. к эт. 33.3 кал. плана  (НТЦ) _Смета с прилож  1750611-0162Д   со сметой РГИ  18.10.11" xfId="129"/>
    <cellStyle name="_1171-20.2007 ПО Смета № 10_1750608-0297Д № 2  Принятые  заказчиком " xfId="130"/>
    <cellStyle name="_1171-20.2007 ПО Смета № 10_1750608-0297Д № 2  Принятые  заказчиком  2" xfId="131"/>
    <cellStyle name="_1171-20.2007 ПО Смета № 10_1750608-0297Д № 2  Принятые  заказчиком _1171-24.2006.2 Смета по ф.1 ПС д-с №3 дополнение №15  по СБЦ откор.10.09.09" xfId="132"/>
    <cellStyle name="_1171-20.2007 ПО Смета № 10_1750608-0297Д № 2  Принятые  заказчиком _1750609-0211Д002 Сводная смета  (Приложение №4)" xfId="133"/>
    <cellStyle name="_1171-20.2007 ПО Смета № 10_1750608-0297Д № 2  Принятые  заказчиком _1750609-0363Д   смета на эксперт." xfId="134"/>
    <cellStyle name="_1171-20.2007 ПО Смета № 10_1750608-0297Д № 2  Принятые  заказчиком _1750609-0363Д   смета на эксперт. 2" xfId="135"/>
    <cellStyle name="_1171-20.2007 ПО Смета № 10_1750608-0297Д № 2  Принятые  заказчиком _1750609-0363Д   смета на эксперт._1750611-0090Д смета №10 ИИР" xfId="136"/>
    <cellStyle name="_1171-20.2007 ПО Смета № 10_1750608-0297Д № 2  Принятые  заказчиком _1750609-0363Д   смета на эксперт._1750611-0221Д 1ПС и сметы 20.06.11-электроснабж" xfId="137"/>
    <cellStyle name="_1171-20.2007 ПО Смета № 10_1750608-0297Д № 2  Принятые  заказчиком _1750609-0363Д   смета на эксперт._аннулиров.  " xfId="138"/>
    <cellStyle name="_1171-20.2007 ПО Смета № 10_1750608-0297Д № 2  Принятые  заказчиком _1750609-0363Д   смета на эксперт._ДС №4 17506090211Д004  переходы через Хету 21.10.2011" xfId="139"/>
    <cellStyle name="_1171-20.2007 ПО Смета № 10_1750608-0297Д № 2  Принятые  заказчиком _1750609-0363Д   смета на эксперт._СМЕТА №1 ВЛ 35кВ Больщая Хета и Габариты_30.09.2011" xfId="140"/>
    <cellStyle name="_1171-20.2007 ПО Смета № 10_1750608-0297Д № 2  Принятые  заказчиком _1750609-0363Д   смета на эксперт._Смета АСУТП 1750611-0162Д " xfId="141"/>
    <cellStyle name="_1171-20.2007 ПО Смета № 10_1750608-0297Д № 2  Принятые  заказчиком _1750609-0363Д   смета на эксперт._смета к акту выбора " xfId="142"/>
    <cellStyle name="_1171-20.2007 ПО Смета № 10_1750608-0297Д № 2  Принятые  заказчиком _1750609-0363Д   смета на эксперт._смета к доп объемы_согласов с НТЦ РН" xfId="143"/>
    <cellStyle name="_1171-20.2007 ПО Смета № 10_1750608-0297Д № 2  Принятые  заказчиком _1750609-0363Д   смета на эксперт._Смета на инжиниринговые услуги   " xfId="144"/>
    <cellStyle name="_1171-20.2007 ПО Смета № 10_1750608-0297Д № 2  Принятые  заказчиком _1750609-0363Д   смета на эксперт._Смета с прилож  1750611-0162Д   со сметой РГИ  18.10.11" xfId="145"/>
    <cellStyle name="_1171-20.2007 ПО Смета № 10_1750608-0297Д № 2  Принятые  заказчиком _1750609-0363Д   смета на эксперт._Энергосбережение доп. объемы согласов с НТЦ РН" xfId="146"/>
    <cellStyle name="_1171-20.2007 ПО Смета № 10_1750608-0297Д № 2  Принятые  заказчиком _1750609-0363Д  смета № 5  (экспертиза)  " xfId="147"/>
    <cellStyle name="_1171-20.2007 ПО Смета № 10_1750608-0297Д № 2  Принятые  заказчиком _1750609-0363Д  смета № 5  (экспертиза)   2" xfId="148"/>
    <cellStyle name="_1171-20.2007 ПО Смета № 10_1750608-0297Д № 2  Принятые  заказчиком _1750609-0363Д  смета № 5  (экспертиза)  _1750611-0090Д смета №10 ИИР" xfId="149"/>
    <cellStyle name="_1171-20.2007 ПО Смета № 10_1750608-0297Д № 2  Принятые  заказчиком _1750609-0363Д  смета № 5  (экспертиза)  _1750611-0091Д Сводная смета 1ПС  и сметы (05.05.11 г.)    " xfId="150"/>
    <cellStyle name="_1171-20.2007 ПО Смета № 10_1750608-0297Д № 2  Принятые  заказчиком _1750609-0363Д  смета № 5  (экспертиза)  _1750611-0096Д Сводная_смета 1ПС  и сметы  ЖВП (25.03.11 г.)  " xfId="151"/>
    <cellStyle name="_1171-20.2007 ПО Смета № 10_1750608-0297Д № 2  Принятые  заказчиком _1750609-0363Д  смета № 5  (экспертиза)  _1750611-0096Д Сводная_смета 1ПС  и сметы (Приложение №5 №6)" xfId="152"/>
    <cellStyle name="_1171-20.2007 ПО Смета № 10_1750608-0297Д № 2  Принятые  заказчиком _1750609-0363Д  смета № 5  (экспертиза)  _1750611-0125Д - 1ПС ИИР  27 07 2011 (3) - согласована" xfId="153"/>
    <cellStyle name="_1171-20.2007 ПО Смета № 10_1750608-0297Д № 2  Принятые  заказчиком _1750609-0363Д  смета № 5  (экспертиза)  _1750611-0125Д - 1ПС ИИР  27.07.2011" xfId="154"/>
    <cellStyle name="_1171-20.2007 ПО Смета № 10_1750608-0297Д № 2  Принятые  заказчиком _1750609-0363Д  смета № 5  (экспертиза)  _1750611-0221Д 1ПС и сметы 20.06.11-электроснабж" xfId="155"/>
    <cellStyle name="_1171-20.2007 ПО Смета № 10_1750608-0297Д № 2  Принятые  заказчиком _1750609-0363Д  смета № 5  (экспертиза)  _аннулиров.  " xfId="156"/>
    <cellStyle name="_1171-20.2007 ПО Смета № 10_1750608-0297Д № 2  Принятые  заказчиком _1750609-0363Д  смета № 5  (экспертиза)  _ДС №4 17506090211Д004  переходы через Хету 21.10.2011" xfId="157"/>
    <cellStyle name="_1171-20.2007 ПО Смета № 10_1750608-0297Д № 2  Принятые  заказчиком _1750609-0363Д  смета № 5  (экспертиза)  _СМЕТА №1 ВЛ 35кВ Больщая Хета и Габариты_30.09.2011" xfId="158"/>
    <cellStyle name="_1171-20.2007 ПО Смета № 10_1750608-0297Д № 2  Принятые  заказчиком _1750609-0363Д  смета № 5  (экспертиза)  _Смета АСУТП 1750611-0162Д " xfId="159"/>
    <cellStyle name="_1171-20.2007 ПО Смета № 10_1750608-0297Д № 2  Принятые  заказчиком _1750609-0363Д  смета № 5  (экспертиза)  _смета к акту выбора " xfId="160"/>
    <cellStyle name="_1171-20.2007 ПО Смета № 10_1750608-0297Д № 2  Принятые  заказчиком _1750609-0363Д  смета № 5  (экспертиза)  _смета к доп объемы_согласов с НТЦ РН" xfId="161"/>
    <cellStyle name="_1171-20.2007 ПО Смета № 10_1750608-0297Д № 2  Принятые  заказчиком _1750609-0363Д  смета № 5  (экспертиза)  _Смета на инжиниринговые услуги   " xfId="162"/>
    <cellStyle name="_1171-20.2007 ПО Смета № 10_1750608-0297Д № 2  Принятые  заказчиком _1750609-0363Д  смета № 5  (экспертиза)  _Смета на РКЗ от 27.07.11 г. " xfId="163"/>
    <cellStyle name="_1171-20.2007 ПО Смета № 10_1750608-0297Д № 2  Принятые  заказчиком _1750609-0363Д  смета № 5  (экспертиза)  _Смета с прилож  1750611-0162Д   со сметой РГИ  18.10.11" xfId="164"/>
    <cellStyle name="_1171-20.2007 ПО Смета № 10_1750608-0297Д № 2  Принятые  заказчиком _1750609-0363Д  смета № 5  (экспертиза)  _Смета_1750609-0458Д_Комплекс утилизации_геофизика" xfId="165"/>
    <cellStyle name="_1171-20.2007 ПО Смета № 10_1750608-0297Д № 2  Принятые  заказчиком _1750609-0363Д  смета № 5  (экспертиза)  _Энергосбережение доп. объемы согласов с НТЦ РН" xfId="166"/>
    <cellStyle name="_1171-20.2007 ПО Смета № 10_1750608-0297Д № 2  Принятые  заказчиком _1750610-0033Д  смета  (экспертиза)" xfId="167"/>
    <cellStyle name="_1171-20.2007 ПО Смета № 10_1750608-0297Д № 2  Принятые  заказчиком _1750610-0033Д  смета  (экспертиза) 2" xfId="168"/>
    <cellStyle name="_1171-20.2007 ПО Смета № 10_1750608-0297Д № 2  Принятые  заказчиком _1750610-0033Д  смета  (экспертиза)_1750611-0090Д смета №10 ИИР" xfId="169"/>
    <cellStyle name="_1171-20.2007 ПО Смета № 10_1750608-0297Д № 2  Принятые  заказчиком _1750610-0033Д  смета  (экспертиза)_1750611-0221Д 1ПС и сметы 20.06.11-электроснабж" xfId="170"/>
    <cellStyle name="_1171-20.2007 ПО Смета № 10_1750608-0297Д № 2  Принятые  заказчиком _1750610-0033Д  смета  (экспертиза)_аннулиров.  " xfId="171"/>
    <cellStyle name="_1171-20.2007 ПО Смета № 10_1750608-0297Д № 2  Принятые  заказчиком _1750610-0033Д  смета  (экспертиза)_ДС №4 17506090211Д004  переходы через Хету 21.10.2011" xfId="172"/>
    <cellStyle name="_1171-20.2007 ПО Смета № 10_1750608-0297Д № 2  Принятые  заказчиком _1750610-0033Д  смета  (экспертиза)_СМЕТА №1 ВЛ 35кВ Больщая Хета и Габариты_30.09.2011" xfId="173"/>
    <cellStyle name="_1171-20.2007 ПО Смета № 10_1750608-0297Д № 2  Принятые  заказчиком _1750610-0033Д  смета  (экспертиза)_Смета АСУТП 1750611-0162Д " xfId="174"/>
    <cellStyle name="_1171-20.2007 ПО Смета № 10_1750608-0297Д № 2  Принятые  заказчиком _1750610-0033Д  смета  (экспертиза)_смета к акту выбора " xfId="175"/>
    <cellStyle name="_1171-20.2007 ПО Смета № 10_1750608-0297Д № 2  Принятые  заказчиком _1750610-0033Д  смета  (экспертиза)_смета к доп объемы_согласов с НТЦ РН" xfId="176"/>
    <cellStyle name="_1171-20.2007 ПО Смета № 10_1750608-0297Д № 2  Принятые  заказчиком _1750610-0033Д  смета  (экспертиза)_Смета на инжиниринговые услуги   " xfId="177"/>
    <cellStyle name="_1171-20.2007 ПО Смета № 10_1750608-0297Д № 2  Принятые  заказчиком _1750610-0033Д  смета  (экспертиза)_Смета с прилож  1750611-0162Д   со сметой РГИ  18.10.11" xfId="178"/>
    <cellStyle name="_1171-20.2007 ПО Смета № 10_1750608-0297Д № 2  Принятые  заказчиком _1750610-0033Д  смета  (экспертиза)_Энергосбережение доп. объемы согласов с НТЦ РН" xfId="179"/>
    <cellStyle name="_1171-20.2007 ПО Смета № 10_1750608-0297Д № 2  Принятые  заказчиком _1750610-0072Д011 1 ПС и сметы ГТЭС_Хасырей" xfId="180"/>
    <cellStyle name="_1171-20.2007 ПО Смета № 10_1750608-0297Д № 2  Принятые  заказчиком _1750610-0072Д011 1 ПС и сметы ГТЭС_Хасырей_Смета на инжиниринговые услуги   " xfId="181"/>
    <cellStyle name="_1171-20.2007 ПО Смета № 10_1750608-0297Д № 2  Принятые  заказчиком _1750611-0046Д смета №1 ИИР" xfId="182"/>
    <cellStyle name="_1171-20.2007 ПО Смета № 10_1750608-0297Д № 2  Принятые  заказчиком _1750611-0046Д смета №1 ИИР 2" xfId="183"/>
    <cellStyle name="_1171-20.2007 ПО Смета № 10_1750608-0297Д № 2  Принятые  заказчиком _1750611-0088Д   Сводная 1ПС и  сметы корректир  06 04 2011" xfId="184"/>
    <cellStyle name="_1171-20.2007 ПО Смета № 10_1750608-0297Д № 2  Принятые  заказчиком _1750611-0088Д   Сводная 1ПС и  сметы корректир  06 04 2011 2" xfId="185"/>
    <cellStyle name="_1171-20.2007 ПО Смета № 10_1750608-0297Д № 2  Принятые  заказчиком _1750611-0090Д смета №10 ИИР" xfId="186"/>
    <cellStyle name="_1171-20.2007 ПО Смета № 10_1750608-0297Д № 2  Принятые  заказчиком _1750611-0091Д Сводная смета 1ПС  и сметы (05.05.11 г.)    " xfId="187"/>
    <cellStyle name="_1171-20.2007 ПО Смета № 10_1750608-0297Д № 2  Принятые  заказчиком _1750611-0096Д Сводная_смета 1ПС  и сметы  ЖВП (25.03.11 г.)  " xfId="188"/>
    <cellStyle name="_1171-20.2007 ПО Смета № 10_1750608-0297Д № 2  Принятые  заказчиком _1750611-0096Д Сводная_смета 1ПС  и сметы (Приложение №5 №6)" xfId="189"/>
    <cellStyle name="_1171-20.2007 ПО Смета № 10_1750608-0297Д № 2  Принятые  заказчиком _1750611-0125Д - 1ПС ИИР  27 07 2011 (3) - согласована" xfId="190"/>
    <cellStyle name="_1171-20.2007 ПО Смета № 10_1750608-0297Д № 2  Принятые  заказчиком _1750611-0125Д - 1ПС ИИР  27.07.2011" xfId="191"/>
    <cellStyle name="_1171-20.2007 ПО Смета № 10_1750608-0297Д № 2  Принятые  заказчиком _1750611-0221Д 1ПС и сметы 20.06.11-электроснабж" xfId="192"/>
    <cellStyle name="_1171-20.2007 ПО Смета № 10_1750608-0297Д № 2  Принятые  заказчиком _аннулиров.  " xfId="193"/>
    <cellStyle name="_1171-20.2007 ПО Смета № 10_1750608-0297Д № 2  Принятые  заказчиком _блок-контейнер " xfId="194"/>
    <cellStyle name="_1171-20.2007 ПО Смета № 10_1750608-0297Д № 2  Принятые  заказчиком _Геострой(1).Хасырей-компрессорная.откор  24 03 10" xfId="195"/>
    <cellStyle name="_1171-20.2007 ПО Смета № 10_1750608-0297Д № 2  Принятые  заказчиком _Геострой(1).Хасырей-компрессорная.откор  24 03 10_Смета на инжиниринговые услуги   " xfId="196"/>
    <cellStyle name="_1171-20.2007 ПО Смета № 10_1750608-0297Д № 2  Принятые  заказчиком _ДС №4 17506090211Д004  переходы через Хету 21.10.2011" xfId="197"/>
    <cellStyle name="_1171-20.2007 ПО Смета № 10_1750608-0297Д № 2  Принятые  заказчиком _КТП" xfId="198"/>
    <cellStyle name="_1171-20.2007 ПО Смета № 10_1750608-0297Д № 2  Принятые  заказчиком _ЛВС" xfId="199"/>
    <cellStyle name="_1171-20.2007 ПО Смета № 10_1750608-0297Д № 2  Принятые  заказчиком _объемы гидро Карсовайское" xfId="200"/>
    <cellStyle name="_1171-20.2007 ПО Смета № 10_1750608-0297Д № 2  Принятые  заказчиком _объемы гидро Карсовайское_Смета на инжиниринговые услуги   " xfId="201"/>
    <cellStyle name="_1171-20.2007 ПО Смета № 10_1750608-0297Д № 2  Принятые  заказчиком _предварит гидро Ниричар" xfId="202"/>
    <cellStyle name="_1171-20.2007 ПО Смета № 10_1750608-0297Д № 2  Принятые  заказчиком _СМЕТА №1 ВЛ 35кВ Больщая Хета и Габариты_30.09.2011" xfId="203"/>
    <cellStyle name="_1171-20.2007 ПО Смета № 10_1750608-0297Д № 2  Принятые  заказчиком _Смета АСУТП 1750611-0162Д " xfId="204"/>
    <cellStyle name="_1171-20.2007 ПО Смета № 10_1750608-0297Д № 2  Принятые  заказчиком _смета к акту выбора " xfId="205"/>
    <cellStyle name="_1171-20.2007 ПО Смета № 10_1750608-0297Д № 2  Принятые  заказчиком _смета к доп объемы_согласов с НТЦ РН" xfId="206"/>
    <cellStyle name="_1171-20.2007 ПО Смета № 10_1750608-0297Д № 2  Принятые  заказчиком _Смета на инжиниринговые услуги   " xfId="207"/>
    <cellStyle name="_1171-20.2007 ПО Смета № 10_1750608-0297Д № 2  Принятые  заказчиком _Смета на ОВОС от 27.07.11 г. " xfId="208"/>
    <cellStyle name="_1171-20.2007 ПО Смета № 10_1750608-0297Д № 2  Принятые  заказчиком _Смета на РКЗ от 27.07.11 г. " xfId="209"/>
    <cellStyle name="_1171-20.2007 ПО Смета № 10_1750608-0297Д № 2  Принятые  заказчиком _смета предварит гидро дорога Кынское _ НПС2 Ванкор_Пурпе" xfId="210"/>
    <cellStyle name="_1171-20.2007 ПО Смета № 10_1750608-0297Д № 2  Принятые  заказчиком _Смета с прилож  1750611-0162Д   со сметой РГИ  18.10.11" xfId="211"/>
    <cellStyle name="_1171-20.2007 ПО Смета № 10_1750608-0297Д № 2  Принятые  заказчиком _Смета ЦПС доп.работа каб сети ТЗ" xfId="212"/>
    <cellStyle name="_1171-20.2007 ПО Смета № 10_1750608-0297Д № 2  Принятые  заказчиком _Смета_1750609-0458Д_Комплекс утилизации_геофизика" xfId="213"/>
    <cellStyle name="_1171-20.2007 ПО Смета № 10_1750608-0297Д № 2  Принятые  заказчиком _СПД" xfId="214"/>
    <cellStyle name="_1171-20.2007 ПО Смета № 10_1750608-0297Д № 2  Принятые  заказчиком _Энергосбережение доп. объемы согласов с НТЦ РН" xfId="215"/>
    <cellStyle name="_1171-20.2007 ПО Смета № 10_1750609-0019Д001  1ПС 05.04.09" xfId="216"/>
    <cellStyle name="_1171-20.2007 ПО Смета № 10_1750609-0019Д001  1ПС 05.04.09 2" xfId="217"/>
    <cellStyle name="_1171-20.2007 ПО Смета № 10_1750609-0019Д001  1ПС 05.04.09_1750609-0363Д   смета на эксперт." xfId="218"/>
    <cellStyle name="_1171-20.2007 ПО Смета № 10_1750609-0019Д001  1ПС 05.04.09_1750609-0363Д   смета на эксперт. 2" xfId="219"/>
    <cellStyle name="_1171-20.2007 ПО Смета № 10_1750609-0019Д001  1ПС 05.04.09_1750609-0363Д   смета на эксперт._1750611-0090Д смета №10 ИИР" xfId="220"/>
    <cellStyle name="_1171-20.2007 ПО Смета № 10_1750609-0019Д001  1ПС 05.04.09_1750609-0363Д   смета на эксперт._1750611-0221Д 1ПС и сметы 20.06.11-электроснабж" xfId="221"/>
    <cellStyle name="_1171-20.2007 ПО Смета № 10_1750609-0019Д001  1ПС 05.04.09_1750609-0363Д   смета на эксперт._аннулиров.  " xfId="222"/>
    <cellStyle name="_1171-20.2007 ПО Смета № 10_1750609-0019Д001  1ПС 05.04.09_1750609-0363Д   смета на эксперт._ДС №4 17506090211Д004  переходы через Хету 21.10.2011" xfId="223"/>
    <cellStyle name="_1171-20.2007 ПО Смета № 10_1750609-0019Д001  1ПС 05.04.09_1750609-0363Д   смета на эксперт._СМЕТА №1 ВЛ 35кВ Больщая Хета и Габариты_30.09.2011" xfId="224"/>
    <cellStyle name="_1171-20.2007 ПО Смета № 10_1750609-0019Д001  1ПС 05.04.09_1750609-0363Д   смета на эксперт._Смета АСУТП 1750611-0162Д " xfId="225"/>
    <cellStyle name="_1171-20.2007 ПО Смета № 10_1750609-0019Д001  1ПС 05.04.09_1750609-0363Д   смета на эксперт._смета к акту выбора " xfId="226"/>
    <cellStyle name="_1171-20.2007 ПО Смета № 10_1750609-0019Д001  1ПС 05.04.09_1750609-0363Д   смета на эксперт._смета к доп объемы_согласов с НТЦ РН" xfId="227"/>
    <cellStyle name="_1171-20.2007 ПО Смета № 10_1750609-0019Д001  1ПС 05.04.09_1750609-0363Д   смета на эксперт._Смета на инжиниринговые услуги   " xfId="228"/>
    <cellStyle name="_1171-20.2007 ПО Смета № 10_1750609-0019Д001  1ПС 05.04.09_1750609-0363Д   смета на эксперт._Смета с прилож  1750611-0162Д   со сметой РГИ  18.10.11" xfId="229"/>
    <cellStyle name="_1171-20.2007 ПО Смета № 10_1750609-0019Д001  1ПС 05.04.09_1750609-0363Д   смета на эксперт._Энергосбережение доп. объемы согласов с НТЦ РН" xfId="230"/>
    <cellStyle name="_1171-20.2007 ПО Смета № 10_1750609-0019Д001  1ПС 05.04.09_1750610-0033Д  смета  (экспертиза)" xfId="231"/>
    <cellStyle name="_1171-20.2007 ПО Смета № 10_1750609-0019Д001  1ПС 05.04.09_1750610-0033Д  смета  (экспертиза) 2" xfId="232"/>
    <cellStyle name="_1171-20.2007 ПО Смета № 10_1750609-0019Д001  1ПС 05.04.09_1750610-0033Д  смета  (экспертиза)_1750611-0090Д смета №10 ИИР" xfId="233"/>
    <cellStyle name="_1171-20.2007 ПО Смета № 10_1750609-0019Д001  1ПС 05.04.09_1750610-0033Д  смета  (экспертиза)_1750611-0221Д 1ПС и сметы 20.06.11-электроснабж" xfId="234"/>
    <cellStyle name="_1171-20.2007 ПО Смета № 10_1750609-0019Д001  1ПС 05.04.09_1750610-0033Д  смета  (экспертиза)_аннулиров.  " xfId="235"/>
    <cellStyle name="_1171-20.2007 ПО Смета № 10_1750609-0019Д001  1ПС 05.04.09_1750610-0033Д  смета  (экспертиза)_ДС №4 17506090211Д004  переходы через Хету 21.10.2011" xfId="236"/>
    <cellStyle name="_1171-20.2007 ПО Смета № 10_1750609-0019Д001  1ПС 05.04.09_1750610-0033Д  смета  (экспертиза)_СМЕТА №1 ВЛ 35кВ Больщая Хета и Габариты_30.09.2011" xfId="237"/>
    <cellStyle name="_1171-20.2007 ПО Смета № 10_1750609-0019Д001  1ПС 05.04.09_1750610-0033Д  смета  (экспертиза)_Смета АСУТП 1750611-0162Д " xfId="238"/>
    <cellStyle name="_1171-20.2007 ПО Смета № 10_1750609-0019Д001  1ПС 05.04.09_1750610-0033Д  смета  (экспертиза)_смета к акту выбора " xfId="239"/>
    <cellStyle name="_1171-20.2007 ПО Смета № 10_1750609-0019Д001  1ПС 05.04.09_1750610-0033Д  смета  (экспертиза)_смета к доп объемы_согласов с НТЦ РН" xfId="240"/>
    <cellStyle name="_1171-20.2007 ПО Смета № 10_1750609-0019Д001  1ПС 05.04.09_1750610-0033Д  смета  (экспертиза)_Смета на инжиниринговые услуги   " xfId="241"/>
    <cellStyle name="_1171-20.2007 ПО Смета № 10_1750609-0019Д001  1ПС 05.04.09_1750610-0033Д  смета  (экспертиза)_Смета с прилож  1750611-0162Д   со сметой РГИ  18.10.11" xfId="242"/>
    <cellStyle name="_1171-20.2007 ПО Смета № 10_1750609-0019Д001  1ПС 05.04.09_1750610-0033Д  смета  (экспертиза)_Энергосбережение доп. объемы согласов с НТЦ РН" xfId="243"/>
    <cellStyle name="_1171-20.2007 ПО Смета № 10_1750609-0019Д001  1ПС 05.04.09_1750611-0046Д смета №1 ИИР" xfId="244"/>
    <cellStyle name="_1171-20.2007 ПО Смета № 10_1750609-0019Д001  1ПС 05.04.09_1750611-0046Д смета №1 ИИР 2" xfId="245"/>
    <cellStyle name="_1171-20.2007 ПО Смета № 10_1750609-0019Д001  1ПС 05.04.09_1750611-0088Д   Сводная 1ПС и  сметы корректир  06 04 2011" xfId="246"/>
    <cellStyle name="_1171-20.2007 ПО Смета № 10_1750609-0019Д001  1ПС 05.04.09_1750611-0088Д   Сводная 1ПС и  сметы корректир  06 04 2011 2" xfId="247"/>
    <cellStyle name="_1171-20.2007 ПО Смета № 10_1750609-0019Д001  1ПС 05.04.09_1750611-0090Д смета №10 ИИР" xfId="248"/>
    <cellStyle name="_1171-20.2007 ПО Смета № 10_1750609-0019Д001  1ПС 05.04.09_1750611-0091Д Сводная смета 1ПС  и сметы (05.05.11 г.)    " xfId="249"/>
    <cellStyle name="_1171-20.2007 ПО Смета № 10_1750609-0019Д001  1ПС 05.04.09_1750611-0096Д Сводная_смета 1ПС  и сметы  ЖВП (25.03.11 г.)  " xfId="250"/>
    <cellStyle name="_1171-20.2007 ПО Смета № 10_1750609-0019Д001  1ПС 05.04.09_1750611-0096Д Сводная_смета 1ПС  и сметы (Приложение №5 №6)" xfId="251"/>
    <cellStyle name="_1171-20.2007 ПО Смета № 10_1750609-0019Д001  1ПС 05.04.09_1750611-0125Д - 1ПС ИИР  27 07 2011 (3) - согласована" xfId="252"/>
    <cellStyle name="_1171-20.2007 ПО Смета № 10_1750609-0019Д001  1ПС 05.04.09_1750611-0125Д - 1ПС ИИР  27.07.2011" xfId="253"/>
    <cellStyle name="_1171-20.2007 ПО Смета № 10_1750609-0019Д001  1ПС 05.04.09_1750611-0221Д 1ПС и сметы 20.06.11-электроснабж" xfId="254"/>
    <cellStyle name="_1171-20.2007 ПО Смета № 10_1750609-0019Д001  1ПС 05.04.09_аннулиров.  " xfId="255"/>
    <cellStyle name="_1171-20.2007 ПО Смета № 10_1750609-0019Д001  1ПС 05.04.09_ДС №4 17506090211Д004  переходы через Хету 21.10.2011" xfId="256"/>
    <cellStyle name="_1171-20.2007 ПО Смета № 10_1750609-0019Д001  1ПС 05.04.09_КТП" xfId="257"/>
    <cellStyle name="_1171-20.2007 ПО Смета № 10_1750609-0019Д001  1ПС 05.04.09_объемы гидро Карсовайское" xfId="258"/>
    <cellStyle name="_1171-20.2007 ПО Смета № 10_1750609-0019Д001  1ПС 05.04.09_объемы гидро Карсовайское_Смета на инжиниринговые услуги   " xfId="259"/>
    <cellStyle name="_1171-20.2007 ПО Смета № 10_1750609-0019Д001  1ПС 05.04.09_предварит гидро Ниричар" xfId="260"/>
    <cellStyle name="_1171-20.2007 ПО Смета № 10_1750609-0019Д001  1ПС 05.04.09_СМЕТА №1 ВЛ 35кВ Больщая Хета и Габариты_30.09.2011" xfId="261"/>
    <cellStyle name="_1171-20.2007 ПО Смета № 10_1750609-0019Д001  1ПС 05.04.09_Смета АСУТП 1750611-0162Д " xfId="262"/>
    <cellStyle name="_1171-20.2007 ПО Смета № 10_1750609-0019Д001  1ПС 05.04.09_смета к акту выбора " xfId="263"/>
    <cellStyle name="_1171-20.2007 ПО Смета № 10_1750609-0019Д001  1ПС 05.04.09_смета к доп объемы_согласов с НТЦ РН" xfId="264"/>
    <cellStyle name="_1171-20.2007 ПО Смета № 10_1750609-0019Д001  1ПС 05.04.09_Смета на инжиниринговые услуги   " xfId="265"/>
    <cellStyle name="_1171-20.2007 ПО Смета № 10_1750609-0019Д001  1ПС 05.04.09_Смета на РКЗ от 27.07.11 г. " xfId="266"/>
    <cellStyle name="_1171-20.2007 ПО Смета № 10_1750609-0019Д001  1ПС 05.04.09_смета предварит гидро дорога Кынское _ НПС2 Ванкор_Пурпе" xfId="267"/>
    <cellStyle name="_1171-20.2007 ПО Смета № 10_1750609-0019Д001  1ПС 05.04.09_Смета с прилож  1750611-0162Д   со сметой РГИ  18.10.11" xfId="268"/>
    <cellStyle name="_1171-20.2007 ПО Смета № 10_1750609-0019Д001  1ПС 05.04.09_Смета ЦПС доп.работа каб сети ТЗ" xfId="269"/>
    <cellStyle name="_1171-20.2007 ПО Смета № 10_1750609-0019Д001  1ПС 05.04.09_Смета_1750609-0458Д_Комплекс утилизации_геофизика" xfId="270"/>
    <cellStyle name="_1171-20.2007 ПО Смета № 10_1750609-0019Д001  1ПС 05.04.09_Энергосбережение доп. объемы согласов с НТЦ РН" xfId="271"/>
    <cellStyle name="_1171-20.2007 ПО Смета № 10_1750609-0019Д002И001   1ПС+все   22.10.09" xfId="272"/>
    <cellStyle name="_1171-20.2007 ПО Смета № 10_1750609-0019Д002И001   1ПС+все   22.10.09 2" xfId="273"/>
    <cellStyle name="_1171-20.2007 ПО Смета № 10_1750609-0019Д002И001   1ПС+все   22.10.09_1750611-0221Д 1ПС и сметы 20.06.11-электроснабж" xfId="274"/>
    <cellStyle name="_1171-20.2007 ПО Смета № 10_1750609-0019Д002И001   1ПС+все   22.10.09_ДС №4 17506090211Д004  переходы через Хету 21.10.2011" xfId="275"/>
    <cellStyle name="_1171-20.2007 ПО Смета № 10_1750609-0019Д002И001   1ПС+все   22.10.09_Смета АСУТП 1750611-0162Д " xfId="276"/>
    <cellStyle name="_1171-20.2007 ПО Смета № 10_1750609-0019Д002И001   1ПС+все   22.10.09_Смета АСУТП 1750611-0162Д _Смета на инжиниринговые услуги   " xfId="277"/>
    <cellStyle name="_1171-20.2007 ПО Смета № 10_1750609-0019Д002И001   1ПС+все   22.10.09_смета к акту выбора " xfId="278"/>
    <cellStyle name="_1171-20.2007 ПО Смета № 10_1750609-0019Д002И001   1ПС+все   22.10.09_смета к доп объемы М3" xfId="279"/>
    <cellStyle name="_1171-20.2007 ПО Смета № 10_1750609-0019Д002И001   1ПС+все   22.10.09_смета к доп объемы_согласов с НТЦ РН" xfId="280"/>
    <cellStyle name="_1171-20.2007 ПО Смета № 10_1750609-0019Д002И001   1ПС+все   22.10.09_Смета на инжиниринговые услуги   " xfId="281"/>
    <cellStyle name="_1171-20.2007 ПО Смета № 10_1750609-0019Д002И001   1ПС+все   22.10.09_Смета с прилож  1750611-0162Д   со сметой РГИ  18.10.11" xfId="282"/>
    <cellStyle name="_1171-20.2007 ПО Смета № 10_1750609-0019Д002И001   1ПС+все   22.10.09_Энергосбережение доп. объемы согласов с НТЦ РН" xfId="283"/>
    <cellStyle name="_1171-20.2007 ПО Смета № 10_1750609-0019Д002И001   1ПС+все   27.10.09" xfId="284"/>
    <cellStyle name="_1171-20.2007 ПО Смета № 10_1750609-0019Д002И001   1ПС+все   27.10.09 2" xfId="285"/>
    <cellStyle name="_1171-20.2007 ПО Смета № 10_1750609-0019Д002И001   1ПС+все   27.10.09_1750611-0221Д 1ПС и сметы 20.06.11-электроснабж" xfId="286"/>
    <cellStyle name="_1171-20.2007 ПО Смета № 10_1750609-0019Д002И001   1ПС+все   27.10.09_ДС №4 17506090211Д004  переходы через Хету 21.10.2011" xfId="287"/>
    <cellStyle name="_1171-20.2007 ПО Смета № 10_1750609-0019Д002И001   1ПС+все   27.10.09_Смета АСУТП 1750611-0162Д " xfId="288"/>
    <cellStyle name="_1171-20.2007 ПО Смета № 10_1750609-0019Д002И001   1ПС+все   27.10.09_Смета АСУТП 1750611-0162Д _Смета на инжиниринговые услуги   " xfId="289"/>
    <cellStyle name="_1171-20.2007 ПО Смета № 10_1750609-0019Д002И001   1ПС+все   27.10.09_смета к акту выбора " xfId="290"/>
    <cellStyle name="_1171-20.2007 ПО Смета № 10_1750609-0019Д002И001   1ПС+все   27.10.09_смета к доп объемы М3" xfId="291"/>
    <cellStyle name="_1171-20.2007 ПО Смета № 10_1750609-0019Д002И001   1ПС+все   27.10.09_смета к доп объемы_согласов с НТЦ РН" xfId="292"/>
    <cellStyle name="_1171-20.2007 ПО Смета № 10_1750609-0019Д002И001   1ПС+все   27.10.09_Смета на инжиниринговые услуги   " xfId="293"/>
    <cellStyle name="_1171-20.2007 ПО Смета № 10_1750609-0019Д002И001   1ПС+все   27.10.09_Смета с прилож  1750611-0162Д   со сметой РГИ  18.10.11" xfId="294"/>
    <cellStyle name="_1171-20.2007 ПО Смета № 10_1750609-0019Д002И001   1ПС+все   27.10.09_Энергосбережение доп. объемы согласов с НТЦ РН" xfId="295"/>
    <cellStyle name="_1171-20.2007 ПО Смета № 10_1750609-0019Д007   1ПС + все сметы  09.09.10" xfId="296"/>
    <cellStyle name="_1171-20.2007 ПО Смета № 10_1750609-0019Д007   1ПС + все сметы  25.09.09" xfId="297"/>
    <cellStyle name="_1171-20.2007 ПО Смета № 10_1750609-0019Д007   1ПС + все сметы  25.09.09 2" xfId="298"/>
    <cellStyle name="_1171-20.2007 ПО Смета № 10_1750609-0019Д007   1ПС + все сметы  25.09.09_РЗ ЛКОУ-400 (ПР)" xfId="299"/>
    <cellStyle name="_1171-20.2007 ПО Смета № 10_1750609-0045Д  Сметы по ф  1ПС и  все  сметы-ПРИНЯТЫЕ " xfId="300"/>
    <cellStyle name="_1171-20.2007 ПО Смета № 10_1750609-0045Д  Сметы по ф  1ПС и  все  сметы-ПРИНЯТЫЕ  2" xfId="301"/>
    <cellStyle name="_1171-20.2007 ПО Смета № 10_1750609-0045Д  Сметы по ф  1ПС и  все  сметы-ПРИНЯТЫЕ _1750611-0090Д смета №10 ИИР" xfId="302"/>
    <cellStyle name="_1171-20.2007 ПО Смета № 10_1750609-0045Д  Сметы по ф  1ПС и  все  сметы-ПРИНЯТЫЕ _1750611-0091Д Сводная смета 1ПС  и сметы (05.05.11 г.)    " xfId="303"/>
    <cellStyle name="_1171-20.2007 ПО Смета № 10_1750609-0045Д  Сметы по ф  1ПС и  все  сметы-ПРИНЯТЫЕ _1750611-0096Д Сводная_смета 1ПС  и сметы  ЖВП (25.03.11 г.)  " xfId="304"/>
    <cellStyle name="_1171-20.2007 ПО Смета № 10_1750609-0045Д  Сметы по ф  1ПС и  все  сметы-ПРИНЯТЫЕ _1750611-0096Д Сводная_смета 1ПС  и сметы (Приложение №5 №6)" xfId="305"/>
    <cellStyle name="_1171-20.2007 ПО Смета № 10_1750609-0045Д  Сметы по ф  1ПС и  все  сметы-ПРИНЯТЫЕ _1750611-0125Д - 1ПС ИИР  27 07 2011 (3) - согласована" xfId="306"/>
    <cellStyle name="_1171-20.2007 ПО Смета № 10_1750609-0045Д  Сметы по ф  1ПС и  все  сметы-ПРИНЯТЫЕ _1750611-0125Д - 1ПС ИИР  27.07.2011" xfId="307"/>
    <cellStyle name="_1171-20.2007 ПО Смета № 10_1750609-0045Д  Сметы по ф  1ПС и  все  сметы-ПРИНЯТЫЕ _1750611-0221Д 1ПС и сметы 20.06.11-электроснабж" xfId="308"/>
    <cellStyle name="_1171-20.2007 ПО Смета № 10_1750609-0045Д  Сметы по ф  1ПС и  все  сметы-ПРИНЯТЫЕ _аннулиров.  " xfId="309"/>
    <cellStyle name="_1171-20.2007 ПО Смета № 10_1750609-0045Д  Сметы по ф  1ПС и  все  сметы-ПРИНЯТЫЕ _ДС №4 17506090211Д004  переходы через Хету 21.10.2011" xfId="310"/>
    <cellStyle name="_1171-20.2007 ПО Смета № 10_1750609-0045Д  Сметы по ф  1ПС и  все  сметы-ПРИНЯТЫЕ _СМЕТА №1 ВЛ 35кВ Больщая Хета и Габариты_30.09.2011" xfId="311"/>
    <cellStyle name="_1171-20.2007 ПО Смета № 10_1750609-0045Д  Сметы по ф  1ПС и  все  сметы-ПРИНЯТЫЕ _Смета АСУТП 1750611-0162Д " xfId="312"/>
    <cellStyle name="_1171-20.2007 ПО Смета № 10_1750609-0045Д  Сметы по ф  1ПС и  все  сметы-ПРИНЯТЫЕ _смета к акту выбора " xfId="313"/>
    <cellStyle name="_1171-20.2007 ПО Смета № 10_1750609-0045Д  Сметы по ф  1ПС и  все  сметы-ПРИНЯТЫЕ _смета к доп объемы_согласов с НТЦ РН" xfId="314"/>
    <cellStyle name="_1171-20.2007 ПО Смета № 10_1750609-0045Д  Сметы по ф  1ПС и  все  сметы-ПРИНЯТЫЕ _Смета на инжиниринговые услуги   " xfId="315"/>
    <cellStyle name="_1171-20.2007 ПО Смета № 10_1750609-0045Д  Сметы по ф  1ПС и  все  сметы-ПРИНЯТЫЕ _Смета на РКЗ от 27.07.11 г. " xfId="316"/>
    <cellStyle name="_1171-20.2007 ПО Смета № 10_1750609-0045Д  Сметы по ф  1ПС и  все  сметы-ПРИНЯТЫЕ _Смета с прилож  1750611-0162Д   со сметой РГИ  18.10.11" xfId="317"/>
    <cellStyle name="_1171-20.2007 ПО Смета № 10_1750609-0045Д  Сметы по ф  1ПС и  все  сметы-ПРИНЯТЫЕ _Смета_1750609-0458Д_Комплекс утилизации_геофизика" xfId="318"/>
    <cellStyle name="_1171-20.2007 ПО Смета № 10_1750609-0045Д  Сметы по ф  1ПС и  все  сметы-ПРИНЯТЫЕ _Энергосбережение доп. объемы согласов с НТЦ РН" xfId="319"/>
    <cellStyle name="_1171-20.2007 ПО Смета № 10_1750609-0045Д Смета № 1 ." xfId="320"/>
    <cellStyle name="_1171-20.2007 ПО Смета № 10_1750609-0045Д Смета № 1 . 2" xfId="321"/>
    <cellStyle name="_1171-20.2007 ПО Смета № 10_1750609-0045Д Смета № 1 ._1750609-0211Д002 Сводная смета  (Приложение №4)" xfId="322"/>
    <cellStyle name="_1171-20.2007 ПО Смета № 10_1750609-0045Д Смета № 1 ._1750609-0363Д   смета на эксперт." xfId="323"/>
    <cellStyle name="_1171-20.2007 ПО Смета № 10_1750609-0045Д Смета № 1 ._1750609-0363Д   смета на эксперт. 2" xfId="324"/>
    <cellStyle name="_1171-20.2007 ПО Смета № 10_1750609-0045Д Смета № 1 ._1750609-0363Д   смета на эксперт._1750611-0090Д смета №10 ИИР" xfId="325"/>
    <cellStyle name="_1171-20.2007 ПО Смета № 10_1750609-0045Д Смета № 1 ._1750609-0363Д   смета на эксперт._1750611-0221Д 1ПС и сметы 20.06.11-электроснабж" xfId="326"/>
    <cellStyle name="_1171-20.2007 ПО Смета № 10_1750609-0045Д Смета № 1 ._1750609-0363Д   смета на эксперт._аннулиров.  " xfId="327"/>
    <cellStyle name="_1171-20.2007 ПО Смета № 10_1750609-0045Д Смета № 1 ._1750609-0363Д   смета на эксперт._ДС №4 17506090211Д004  переходы через Хету 21.10.2011" xfId="328"/>
    <cellStyle name="_1171-20.2007 ПО Смета № 10_1750609-0045Д Смета № 1 ._1750609-0363Д   смета на эксперт._СМЕТА №1 ВЛ 35кВ Больщая Хета и Габариты_30.09.2011" xfId="329"/>
    <cellStyle name="_1171-20.2007 ПО Смета № 10_1750609-0045Д Смета № 1 ._1750609-0363Д   смета на эксперт._Смета АСУТП 1750611-0162Д " xfId="330"/>
    <cellStyle name="_1171-20.2007 ПО Смета № 10_1750609-0045Д Смета № 1 ._1750609-0363Д   смета на эксперт._смета к акту выбора " xfId="331"/>
    <cellStyle name="_1171-20.2007 ПО Смета № 10_1750609-0045Д Смета № 1 ._1750609-0363Д   смета на эксперт._смета к доп объемы_согласов с НТЦ РН" xfId="332"/>
    <cellStyle name="_1171-20.2007 ПО Смета № 10_1750609-0045Д Смета № 1 ._1750609-0363Д   смета на эксперт._Смета на инжиниринговые услуги   " xfId="333"/>
    <cellStyle name="_1171-20.2007 ПО Смета № 10_1750609-0045Д Смета № 1 ._1750609-0363Д   смета на эксперт._Смета с прилож  1750611-0162Д   со сметой РГИ  18.10.11" xfId="334"/>
    <cellStyle name="_1171-20.2007 ПО Смета № 10_1750609-0045Д Смета № 1 ._1750609-0363Д   смета на эксперт._Энергосбережение доп. объемы согласов с НТЦ РН" xfId="335"/>
    <cellStyle name="_1171-20.2007 ПО Смета № 10_1750609-0045Д Смета № 1 ._1750609-0363Д  смета № 5  (экспертиза)  " xfId="336"/>
    <cellStyle name="_1171-20.2007 ПО Смета № 10_1750609-0045Д Смета № 1 ._1750609-0363Д  смета № 5  (экспертиза)   2" xfId="337"/>
    <cellStyle name="_1171-20.2007 ПО Смета № 10_1750609-0045Д Смета № 1 ._1750609-0363Д  смета № 5  (экспертиза)  _1750611-0090Д смета №10 ИИР" xfId="338"/>
    <cellStyle name="_1171-20.2007 ПО Смета № 10_1750609-0045Д Смета № 1 ._1750609-0363Д  смета № 5  (экспертиза)  _1750611-0091Д Сводная смета 1ПС  и сметы (05.05.11 г.)    " xfId="339"/>
    <cellStyle name="_1171-20.2007 ПО Смета № 10_1750609-0045Д Смета № 1 ._1750609-0363Д  смета № 5  (экспертиза)  _1750611-0096Д Сводная_смета 1ПС  и сметы  ЖВП (25.03.11 г.)  " xfId="340"/>
    <cellStyle name="_1171-20.2007 ПО Смета № 10_1750609-0045Д Смета № 1 ._1750609-0363Д  смета № 5  (экспертиза)  _1750611-0096Д Сводная_смета 1ПС  и сметы (Приложение №5 №6)" xfId="341"/>
    <cellStyle name="_1171-20.2007 ПО Смета № 10_1750609-0045Д Смета № 1 ._1750609-0363Д  смета № 5  (экспертиза)  _1750611-0125Д - 1ПС ИИР  27 07 2011 (3) - согласована" xfId="342"/>
    <cellStyle name="_1171-20.2007 ПО Смета № 10_1750609-0045Д Смета № 1 ._1750609-0363Д  смета № 5  (экспертиза)  _1750611-0125Д - 1ПС ИИР  27.07.2011" xfId="343"/>
    <cellStyle name="_1171-20.2007 ПО Смета № 10_1750609-0045Д Смета № 1 ._1750609-0363Д  смета № 5  (экспертиза)  _1750611-0221Д 1ПС и сметы 20.06.11-электроснабж" xfId="344"/>
    <cellStyle name="_1171-20.2007 ПО Смета № 10_1750609-0045Д Смета № 1 ._1750609-0363Д  смета № 5  (экспертиза)  _аннулиров.  " xfId="345"/>
    <cellStyle name="_1171-20.2007 ПО Смета № 10_1750609-0045Д Смета № 1 ._1750609-0363Д  смета № 5  (экспертиза)  _ДС №4 17506090211Д004  переходы через Хету 21.10.2011" xfId="346"/>
    <cellStyle name="_1171-20.2007 ПО Смета № 10_1750609-0045Д Смета № 1 ._1750609-0363Д  смета № 5  (экспертиза)  _СМЕТА №1 ВЛ 35кВ Больщая Хета и Габариты_30.09.2011" xfId="347"/>
    <cellStyle name="_1171-20.2007 ПО Смета № 10_1750609-0045Д Смета № 1 ._1750609-0363Д  смета № 5  (экспертиза)  _Смета АСУТП 1750611-0162Д " xfId="348"/>
    <cellStyle name="_1171-20.2007 ПО Смета № 10_1750609-0045Д Смета № 1 ._1750609-0363Д  смета № 5  (экспертиза)  _смета к акту выбора " xfId="349"/>
    <cellStyle name="_1171-20.2007 ПО Смета № 10_1750609-0045Д Смета № 1 ._1750609-0363Д  смета № 5  (экспертиза)  _смета к доп объемы_согласов с НТЦ РН" xfId="350"/>
    <cellStyle name="_1171-20.2007 ПО Смета № 10_1750609-0045Д Смета № 1 ._1750609-0363Д  смета № 5  (экспертиза)  _Смета на инжиниринговые услуги   " xfId="351"/>
    <cellStyle name="_1171-20.2007 ПО Смета № 10_1750609-0045Д Смета № 1 ._1750609-0363Д  смета № 5  (экспертиза)  _Смета на РКЗ от 27.07.11 г. " xfId="352"/>
    <cellStyle name="_1171-20.2007 ПО Смета № 10_1750609-0045Д Смета № 1 ._1750609-0363Д  смета № 5  (экспертиза)  _Смета с прилож  1750611-0162Д   со сметой РГИ  18.10.11" xfId="353"/>
    <cellStyle name="_1171-20.2007 ПО Смета № 10_1750609-0045Д Смета № 1 ._1750609-0363Д  смета № 5  (экспертиза)  _Смета_1750609-0458Д_Комплекс утилизации_геофизика" xfId="354"/>
    <cellStyle name="_1171-20.2007 ПО Смета № 10_1750609-0045Д Смета № 1 ._1750609-0363Д  смета № 5  (экспертиза)  _Энергосбережение доп. объемы согласов с НТЦ РН" xfId="355"/>
    <cellStyle name="_1171-20.2007 ПО Смета № 10_1750609-0045Д Смета № 1 ._1750610-0033Д  смета  (экспертиза)" xfId="356"/>
    <cellStyle name="_1171-20.2007 ПО Смета № 10_1750609-0045Д Смета № 1 ._1750610-0033Д  смета  (экспертиза) 2" xfId="357"/>
    <cellStyle name="_1171-20.2007 ПО Смета № 10_1750609-0045Д Смета № 1 ._1750610-0033Д  смета  (экспертиза)_1750611-0090Д смета №10 ИИР" xfId="358"/>
    <cellStyle name="_1171-20.2007 ПО Смета № 10_1750609-0045Д Смета № 1 ._1750610-0033Д  смета  (экспертиза)_1750611-0221Д 1ПС и сметы 20.06.11-электроснабж" xfId="359"/>
    <cellStyle name="_1171-20.2007 ПО Смета № 10_1750609-0045Д Смета № 1 ._1750610-0033Д  смета  (экспертиза)_аннулиров.  " xfId="360"/>
    <cellStyle name="_1171-20.2007 ПО Смета № 10_1750609-0045Д Смета № 1 ._1750610-0033Д  смета  (экспертиза)_ДС №4 17506090211Д004  переходы через Хету 21.10.2011" xfId="361"/>
    <cellStyle name="_1171-20.2007 ПО Смета № 10_1750609-0045Д Смета № 1 ._1750610-0033Д  смета  (экспертиза)_СМЕТА №1 ВЛ 35кВ Больщая Хета и Габариты_30.09.2011" xfId="362"/>
    <cellStyle name="_1171-20.2007 ПО Смета № 10_1750609-0045Д Смета № 1 ._1750610-0033Д  смета  (экспертиза)_Смета АСУТП 1750611-0162Д " xfId="363"/>
    <cellStyle name="_1171-20.2007 ПО Смета № 10_1750609-0045Д Смета № 1 ._1750610-0033Д  смета  (экспертиза)_смета к акту выбора " xfId="364"/>
    <cellStyle name="_1171-20.2007 ПО Смета № 10_1750609-0045Д Смета № 1 ._1750610-0033Д  смета  (экспертиза)_смета к доп объемы_согласов с НТЦ РН" xfId="365"/>
    <cellStyle name="_1171-20.2007 ПО Смета № 10_1750609-0045Д Смета № 1 ._1750610-0033Д  смета  (экспертиза)_Смета на инжиниринговые услуги   " xfId="366"/>
    <cellStyle name="_1171-20.2007 ПО Смета № 10_1750609-0045Д Смета № 1 ._1750610-0033Д  смета  (экспертиза)_Смета с прилож  1750611-0162Д   со сметой РГИ  18.10.11" xfId="367"/>
    <cellStyle name="_1171-20.2007 ПО Смета № 10_1750609-0045Д Смета № 1 ._1750610-0033Д  смета  (экспертиза)_Энергосбережение доп. объемы согласов с НТЦ РН" xfId="368"/>
    <cellStyle name="_1171-20.2007 ПО Смета № 10_1750609-0045Д Смета № 1 ._1750610-0072Д011 1 ПС и сметы ГТЭС_Хасырей" xfId="369"/>
    <cellStyle name="_1171-20.2007 ПО Смета № 10_1750609-0045Д Смета № 1 ._1750610-0072Д011 1 ПС и сметы ГТЭС_Хасырей_Смета на инжиниринговые услуги   " xfId="370"/>
    <cellStyle name="_1171-20.2007 ПО Смета № 10_1750609-0045Д Смета № 1 ._1750611-0046Д смета №1 ИИР" xfId="371"/>
    <cellStyle name="_1171-20.2007 ПО Смета № 10_1750609-0045Д Смета № 1 ._1750611-0046Д смета №1 ИИР 2" xfId="372"/>
    <cellStyle name="_1171-20.2007 ПО Смета № 10_1750609-0045Д Смета № 1 ._1750611-0088Д   Сводная 1ПС и  сметы корректир  06 04 2011" xfId="373"/>
    <cellStyle name="_1171-20.2007 ПО Смета № 10_1750609-0045Д Смета № 1 ._1750611-0088Д   Сводная 1ПС и  сметы корректир  06 04 2011 2" xfId="374"/>
    <cellStyle name="_1171-20.2007 ПО Смета № 10_1750609-0045Д Смета № 1 ._1750611-0090Д смета №10 ИИР" xfId="375"/>
    <cellStyle name="_1171-20.2007 ПО Смета № 10_1750609-0045Д Смета № 1 ._1750611-0091Д Сводная смета 1ПС  и сметы (05.05.11 г.)    " xfId="376"/>
    <cellStyle name="_1171-20.2007 ПО Смета № 10_1750609-0045Д Смета № 1 ._1750611-0096Д Сводная_смета 1ПС  и сметы  ЖВП (25.03.11 г.)  " xfId="377"/>
    <cellStyle name="_1171-20.2007 ПО Смета № 10_1750609-0045Д Смета № 1 ._1750611-0096Д Сводная_смета 1ПС  и сметы (Приложение №5 №6)" xfId="378"/>
    <cellStyle name="_1171-20.2007 ПО Смета № 10_1750609-0045Д Смета № 1 ._1750611-0125Д - 1ПС ИИР  27 07 2011 (3) - согласована" xfId="379"/>
    <cellStyle name="_1171-20.2007 ПО Смета № 10_1750609-0045Д Смета № 1 ._1750611-0125Д - 1ПС ИИР  27.07.2011" xfId="380"/>
    <cellStyle name="_1171-20.2007 ПО Смета № 10_1750609-0045Д Смета № 1 ._1750611-0221Д 1ПС и сметы 20.06.11-электроснабж" xfId="381"/>
    <cellStyle name="_1171-20.2007 ПО Смета № 10_1750609-0045Д Смета № 1 ._аннулиров.  " xfId="382"/>
    <cellStyle name="_1171-20.2007 ПО Смета № 10_1750609-0045Д Смета № 1 ._блок-контейнер " xfId="383"/>
    <cellStyle name="_1171-20.2007 ПО Смета № 10_1750609-0045Д Смета № 1 ._Геострой(1).Хасырей-компрессорная.откор  24 03 10" xfId="384"/>
    <cellStyle name="_1171-20.2007 ПО Смета № 10_1750609-0045Д Смета № 1 ._Геострой(1).Хасырей-компрессорная.откор  24 03 10_Смета на инжиниринговые услуги   " xfId="385"/>
    <cellStyle name="_1171-20.2007 ПО Смета № 10_1750609-0045Д Смета № 1 ._ДС №4 17506090211Д004  переходы через Хету 21.10.2011" xfId="386"/>
    <cellStyle name="_1171-20.2007 ПО Смета № 10_1750609-0045Д Смета № 1 ._КТП" xfId="387"/>
    <cellStyle name="_1171-20.2007 ПО Смета № 10_1750609-0045Д Смета № 1 ._ЛВС" xfId="388"/>
    <cellStyle name="_1171-20.2007 ПО Смета № 10_1750609-0045Д Смета № 1 ._объемы гидро Карсовайское" xfId="389"/>
    <cellStyle name="_1171-20.2007 ПО Смета № 10_1750609-0045Д Смета № 1 ._объемы гидро Карсовайское_Смета на инжиниринговые услуги   " xfId="390"/>
    <cellStyle name="_1171-20.2007 ПО Смета № 10_1750609-0045Д Смета № 1 ._предварит гидро Ниричар" xfId="391"/>
    <cellStyle name="_1171-20.2007 ПО Смета № 10_1750609-0045Д Смета № 1 ._СМЕТА №1 ВЛ 35кВ Больщая Хета и Габариты_30.09.2011" xfId="392"/>
    <cellStyle name="_1171-20.2007 ПО Смета № 10_1750609-0045Д Смета № 1 ._Смета АСУТП 1750611-0162Д " xfId="393"/>
    <cellStyle name="_1171-20.2007 ПО Смета № 10_1750609-0045Д Смета № 1 ._смета к акту выбора " xfId="394"/>
    <cellStyle name="_1171-20.2007 ПО Смета № 10_1750609-0045Д Смета № 1 ._смета к доп объемы_согласов с НТЦ РН" xfId="395"/>
    <cellStyle name="_1171-20.2007 ПО Смета № 10_1750609-0045Д Смета № 1 ._Смета на инжиниринговые услуги   " xfId="396"/>
    <cellStyle name="_1171-20.2007 ПО Смета № 10_1750609-0045Д Смета № 1 ._Смета на ОВОС от 27.07.11 г. " xfId="397"/>
    <cellStyle name="_1171-20.2007 ПО Смета № 10_1750609-0045Д Смета № 1 ._Смета на РКЗ от 27.07.11 г. " xfId="398"/>
    <cellStyle name="_1171-20.2007 ПО Смета № 10_1750609-0045Д Смета № 1 ._смета предварит гидро дорога Кынское _ НПС2 Ванкор_Пурпе" xfId="399"/>
    <cellStyle name="_1171-20.2007 ПО Смета № 10_1750609-0045Д Смета № 1 ._Смета с прилож  1750611-0162Д   со сметой РГИ  18.10.11" xfId="400"/>
    <cellStyle name="_1171-20.2007 ПО Смета № 10_1750609-0045Д Смета № 1 ._Смета ЦПС доп.работа каб сети ТЗ" xfId="401"/>
    <cellStyle name="_1171-20.2007 ПО Смета № 10_1750609-0045Д Смета № 1 ._Смета_1750609-0458Д_Комплекс утилизации_геофизика" xfId="402"/>
    <cellStyle name="_1171-20.2007 ПО Смета № 10_1750609-0045Д Смета № 1 ._СПД" xfId="403"/>
    <cellStyle name="_1171-20.2007 ПО Смета № 10_1750609-0045Д Смета № 1 ._Энергосбережение доп. объемы согласов с НТЦ РН" xfId="404"/>
    <cellStyle name="_1171-20.2007 ПО Смета № 10_1750609-0045Д смета №15 ИИР" xfId="405"/>
    <cellStyle name="_1171-20.2007 ПО Смета № 10_1750609-0045Д смета №15 ИИР 2" xfId="406"/>
    <cellStyle name="_1171-20.2007 ПО Смета № 10_1750609-0045Д смета №15 ИИР_1750609-0363Д   смета на эксперт." xfId="407"/>
    <cellStyle name="_1171-20.2007 ПО Смета № 10_1750609-0045Д смета №15 ИИР_1750609-0363Д   смета на эксперт. 2" xfId="408"/>
    <cellStyle name="_1171-20.2007 ПО Смета № 10_1750609-0045Д смета №15 ИИР_1750609-0363Д   смета на эксперт._1750611-0090Д смета №10 ИИР" xfId="409"/>
    <cellStyle name="_1171-20.2007 ПО Смета № 10_1750609-0045Д смета №15 ИИР_1750609-0363Д   смета на эксперт._1750611-0221Д 1ПС и сметы 20.06.11-электроснабж" xfId="410"/>
    <cellStyle name="_1171-20.2007 ПО Смета № 10_1750609-0045Д смета №15 ИИР_1750609-0363Д   смета на эксперт._аннулиров.  " xfId="411"/>
    <cellStyle name="_1171-20.2007 ПО Смета № 10_1750609-0045Д смета №15 ИИР_1750609-0363Д   смета на эксперт._ДС №4 17506090211Д004  переходы через Хету 21.10.2011" xfId="412"/>
    <cellStyle name="_1171-20.2007 ПО Смета № 10_1750609-0045Д смета №15 ИИР_1750609-0363Д   смета на эксперт._СМЕТА №1 ВЛ 35кВ Больщая Хета и Габариты_30.09.2011" xfId="413"/>
    <cellStyle name="_1171-20.2007 ПО Смета № 10_1750609-0045Д смета №15 ИИР_1750609-0363Д   смета на эксперт._Смета АСУТП 1750611-0162Д " xfId="414"/>
    <cellStyle name="_1171-20.2007 ПО Смета № 10_1750609-0045Д смета №15 ИИР_1750609-0363Д   смета на эксперт._смета к акту выбора " xfId="415"/>
    <cellStyle name="_1171-20.2007 ПО Смета № 10_1750609-0045Д смета №15 ИИР_1750609-0363Д   смета на эксперт._смета к доп объемы_согласов с НТЦ РН" xfId="416"/>
    <cellStyle name="_1171-20.2007 ПО Смета № 10_1750609-0045Д смета №15 ИИР_1750609-0363Д   смета на эксперт._Смета на инжиниринговые услуги   " xfId="417"/>
    <cellStyle name="_1171-20.2007 ПО Смета № 10_1750609-0045Д смета №15 ИИР_1750609-0363Д   смета на эксперт._Смета с прилож  1750611-0162Д   со сметой РГИ  18.10.11" xfId="418"/>
    <cellStyle name="_1171-20.2007 ПО Смета № 10_1750609-0045Д смета №15 ИИР_1750609-0363Д   смета на эксперт._Энергосбережение доп. объемы согласов с НТЦ РН" xfId="419"/>
    <cellStyle name="_1171-20.2007 ПО Смета № 10_1750609-0045Д смета №15 ИИР_1750609-0363Д  смета № 5  (экспертиза)  " xfId="420"/>
    <cellStyle name="_1171-20.2007 ПО Смета № 10_1750609-0045Д смета №15 ИИР_1750609-0363Д  смета № 5  (экспертиза)   2" xfId="421"/>
    <cellStyle name="_1171-20.2007 ПО Смета № 10_1750609-0045Д смета №15 ИИР_1750609-0363Д  смета № 5  (экспертиза)  _1750611-0090Д смета №10 ИИР" xfId="422"/>
    <cellStyle name="_1171-20.2007 ПО Смета № 10_1750609-0045Д смета №15 ИИР_1750609-0363Д  смета № 5  (экспертиза)  _1750611-0091Д Сводная смета 1ПС  и сметы (05.05.11 г.)    " xfId="423"/>
    <cellStyle name="_1171-20.2007 ПО Смета № 10_1750609-0045Д смета №15 ИИР_1750609-0363Д  смета № 5  (экспертиза)  _1750611-0096Д Сводная_смета 1ПС  и сметы  ЖВП (25.03.11 г.)  " xfId="424"/>
    <cellStyle name="_1171-20.2007 ПО Смета № 10_1750609-0045Д смета №15 ИИР_1750609-0363Д  смета № 5  (экспертиза)  _1750611-0096Д Сводная_смета 1ПС  и сметы (Приложение №5 №6)" xfId="425"/>
    <cellStyle name="_1171-20.2007 ПО Смета № 10_1750609-0045Д смета №15 ИИР_1750609-0363Д  смета № 5  (экспертиза)  _1750611-0125Д - 1ПС ИИР  27 07 2011 (3) - согласована" xfId="426"/>
    <cellStyle name="_1171-20.2007 ПО Смета № 10_1750609-0045Д смета №15 ИИР_1750609-0363Д  смета № 5  (экспертиза)  _1750611-0125Д - 1ПС ИИР  27.07.2011" xfId="427"/>
    <cellStyle name="_1171-20.2007 ПО Смета № 10_1750609-0045Д смета №15 ИИР_1750609-0363Д  смета № 5  (экспертиза)  _1750611-0221Д 1ПС и сметы 20.06.11-электроснабж" xfId="428"/>
    <cellStyle name="_1171-20.2007 ПО Смета № 10_1750609-0045Д смета №15 ИИР_1750609-0363Д  смета № 5  (экспертиза)  _аннулиров.  " xfId="429"/>
    <cellStyle name="_1171-20.2007 ПО Смета № 10_1750609-0045Д смета №15 ИИР_1750609-0363Д  смета № 5  (экспертиза)  _ДС №4 17506090211Д004  переходы через Хету 21.10.2011" xfId="430"/>
    <cellStyle name="_1171-20.2007 ПО Смета № 10_1750609-0045Д смета №15 ИИР_1750609-0363Д  смета № 5  (экспертиза)  _СМЕТА №1 ВЛ 35кВ Больщая Хета и Габариты_30.09.2011" xfId="431"/>
    <cellStyle name="_1171-20.2007 ПО Смета № 10_1750609-0045Д смета №15 ИИР_1750609-0363Д  смета № 5  (экспертиза)  _Смета АСУТП 1750611-0162Д " xfId="432"/>
    <cellStyle name="_1171-20.2007 ПО Смета № 10_1750609-0045Д смета №15 ИИР_1750609-0363Д  смета № 5  (экспертиза)  _смета к акту выбора " xfId="433"/>
    <cellStyle name="_1171-20.2007 ПО Смета № 10_1750609-0045Д смета №15 ИИР_1750609-0363Д  смета № 5  (экспертиза)  _смета к доп объемы_согласов с НТЦ РН" xfId="434"/>
    <cellStyle name="_1171-20.2007 ПО Смета № 10_1750609-0045Д смета №15 ИИР_1750609-0363Д  смета № 5  (экспертиза)  _Смета на инжиниринговые услуги   " xfId="435"/>
    <cellStyle name="_1171-20.2007 ПО Смета № 10_1750609-0045Д смета №15 ИИР_1750609-0363Д  смета № 5  (экспертиза)  _Смета на РКЗ от 27.07.11 г. " xfId="436"/>
    <cellStyle name="_1171-20.2007 ПО Смета № 10_1750609-0045Д смета №15 ИИР_1750609-0363Д  смета № 5  (экспертиза)  _Смета с прилож  1750611-0162Д   со сметой РГИ  18.10.11" xfId="437"/>
    <cellStyle name="_1171-20.2007 ПО Смета № 10_1750609-0045Д смета №15 ИИР_1750609-0363Д  смета № 5  (экспертиза)  _Смета_1750609-0458Д_Комплекс утилизации_геофизика" xfId="438"/>
    <cellStyle name="_1171-20.2007 ПО Смета № 10_1750609-0045Д смета №15 ИИР_1750609-0363Д  смета № 5  (экспертиза)  _Энергосбережение доп. объемы согласов с НТЦ РН" xfId="439"/>
    <cellStyle name="_1171-20.2007 ПО Смета № 10_1750609-0045Д смета №15 ИИР_1750610-0033Д  смета  (экспертиза)" xfId="440"/>
    <cellStyle name="_1171-20.2007 ПО Смета № 10_1750609-0045Д смета №15 ИИР_1750610-0033Д  смета  (экспертиза) 2" xfId="441"/>
    <cellStyle name="_1171-20.2007 ПО Смета № 10_1750609-0045Д смета №15 ИИР_1750610-0033Д  смета  (экспертиза)_1750611-0090Д смета №10 ИИР" xfId="442"/>
    <cellStyle name="_1171-20.2007 ПО Смета № 10_1750609-0045Д смета №15 ИИР_1750610-0033Д  смета  (экспертиза)_1750611-0221Д 1ПС и сметы 20.06.11-электроснабж" xfId="443"/>
    <cellStyle name="_1171-20.2007 ПО Смета № 10_1750609-0045Д смета №15 ИИР_1750610-0033Д  смета  (экспертиза)_аннулиров.  " xfId="444"/>
    <cellStyle name="_1171-20.2007 ПО Смета № 10_1750609-0045Д смета №15 ИИР_1750610-0033Д  смета  (экспертиза)_ДС №4 17506090211Д004  переходы через Хету 21.10.2011" xfId="445"/>
    <cellStyle name="_1171-20.2007 ПО Смета № 10_1750609-0045Д смета №15 ИИР_1750610-0033Д  смета  (экспертиза)_СМЕТА №1 ВЛ 35кВ Больщая Хета и Габариты_30.09.2011" xfId="446"/>
    <cellStyle name="_1171-20.2007 ПО Смета № 10_1750609-0045Д смета №15 ИИР_1750610-0033Д  смета  (экспертиза)_Смета АСУТП 1750611-0162Д " xfId="447"/>
    <cellStyle name="_1171-20.2007 ПО Смета № 10_1750609-0045Д смета №15 ИИР_1750610-0033Д  смета  (экспертиза)_смета к акту выбора " xfId="448"/>
    <cellStyle name="_1171-20.2007 ПО Смета № 10_1750609-0045Д смета №15 ИИР_1750610-0033Д  смета  (экспертиза)_смета к доп объемы_согласов с НТЦ РН" xfId="449"/>
    <cellStyle name="_1171-20.2007 ПО Смета № 10_1750609-0045Д смета №15 ИИР_1750610-0033Д  смета  (экспертиза)_Смета на инжиниринговые услуги   " xfId="450"/>
    <cellStyle name="_1171-20.2007 ПО Смета № 10_1750609-0045Д смета №15 ИИР_1750610-0033Д  смета  (экспертиза)_Смета с прилож  1750611-0162Д   со сметой РГИ  18.10.11" xfId="451"/>
    <cellStyle name="_1171-20.2007 ПО Смета № 10_1750609-0045Д смета №15 ИИР_1750610-0033Д  смета  (экспертиза)_Энергосбережение доп. объемы согласов с НТЦ РН" xfId="452"/>
    <cellStyle name="_1171-20.2007 ПО Смета № 10_1750609-0045Д смета №15 ИИР_1750610-0072Д011 1 ПС и сметы ГТЭС_Хасырей" xfId="453"/>
    <cellStyle name="_1171-20.2007 ПО Смета № 10_1750609-0045Д смета №15 ИИР_1750610-0072Д011 1 ПС и сметы ГТЭС_Хасырей_Смета на инжиниринговые услуги   " xfId="454"/>
    <cellStyle name="_1171-20.2007 ПО Смета № 10_1750609-0045Д смета №15 ИИР_1750611-0046Д смета №1 ИИР" xfId="455"/>
    <cellStyle name="_1171-20.2007 ПО Смета № 10_1750609-0045Д смета №15 ИИР_1750611-0046Д смета №1 ИИР 2" xfId="456"/>
    <cellStyle name="_1171-20.2007 ПО Смета № 10_1750609-0045Д смета №15 ИИР_1750611-0088Д   Сводная 1ПС и  сметы корректир  06 04 2011" xfId="457"/>
    <cellStyle name="_1171-20.2007 ПО Смета № 10_1750609-0045Д смета №15 ИИР_1750611-0088Д   Сводная 1ПС и  сметы корректир  06 04 2011 2" xfId="458"/>
    <cellStyle name="_1171-20.2007 ПО Смета № 10_1750609-0045Д смета №15 ИИР_1750611-0090Д смета №10 ИИР" xfId="459"/>
    <cellStyle name="_1171-20.2007 ПО Смета № 10_1750609-0045Д смета №15 ИИР_1750611-0091Д Сводная смета 1ПС  и сметы (05.05.11 г.)    " xfId="460"/>
    <cellStyle name="_1171-20.2007 ПО Смета № 10_1750609-0045Д смета №15 ИИР_1750611-0096Д Сводная_смета 1ПС  и сметы  ЖВП (25.03.11 г.)  " xfId="461"/>
    <cellStyle name="_1171-20.2007 ПО Смета № 10_1750609-0045Д смета №15 ИИР_1750611-0096Д Сводная_смета 1ПС  и сметы (Приложение №5 №6)" xfId="462"/>
    <cellStyle name="_1171-20.2007 ПО Смета № 10_1750609-0045Д смета №15 ИИР_1750611-0125Д - 1ПС ИИР  27 07 2011 (3) - согласована" xfId="463"/>
    <cellStyle name="_1171-20.2007 ПО Смета № 10_1750609-0045Д смета №15 ИИР_1750611-0125Д - 1ПС ИИР  27.07.2011" xfId="464"/>
    <cellStyle name="_1171-20.2007 ПО Смета № 10_1750609-0045Д смета №15 ИИР_1750611-0221Д 1ПС и сметы 20.06.11-электроснабж" xfId="465"/>
    <cellStyle name="_1171-20.2007 ПО Смета № 10_1750609-0045Д смета №15 ИИР_аннулиров.  " xfId="466"/>
    <cellStyle name="_1171-20.2007 ПО Смета № 10_1750609-0045Д смета №15 ИИР_Геострой(1).Хасырей-компрессорная.откор  24 03 10" xfId="467"/>
    <cellStyle name="_1171-20.2007 ПО Смета № 10_1750609-0045Д смета №15 ИИР_Геострой(1).Хасырей-компрессорная.откор  24 03 10_Смета на инжиниринговые услуги   " xfId="468"/>
    <cellStyle name="_1171-20.2007 ПО Смета № 10_1750609-0045Д смета №15 ИИР_ДС №4 17506090211Д004  переходы через Хету 21.10.2011" xfId="469"/>
    <cellStyle name="_1171-20.2007 ПО Смета № 10_1750609-0045Д смета №15 ИИР_КТП" xfId="470"/>
    <cellStyle name="_1171-20.2007 ПО Смета № 10_1750609-0045Д смета №15 ИИР_объемы гидро Карсовайское" xfId="471"/>
    <cellStyle name="_1171-20.2007 ПО Смета № 10_1750609-0045Д смета №15 ИИР_объемы гидро Карсовайское_Смета на инжиниринговые услуги   " xfId="472"/>
    <cellStyle name="_1171-20.2007 ПО Смета № 10_1750609-0045Д смета №15 ИИР_предварит гидро Ниричар" xfId="473"/>
    <cellStyle name="_1171-20.2007 ПО Смета № 10_1750609-0045Д смета №15 ИИР_СМЕТА №1 ВЛ 35кВ Больщая Хета и Габариты_30.09.2011" xfId="474"/>
    <cellStyle name="_1171-20.2007 ПО Смета № 10_1750609-0045Д смета №15 ИИР_Смета АСУТП 1750611-0162Д " xfId="475"/>
    <cellStyle name="_1171-20.2007 ПО Смета № 10_1750609-0045Д смета №15 ИИР_смета к акту выбора " xfId="476"/>
    <cellStyle name="_1171-20.2007 ПО Смета № 10_1750609-0045Д смета №15 ИИР_смета к доп объемы_согласов с НТЦ РН" xfId="477"/>
    <cellStyle name="_1171-20.2007 ПО Смета № 10_1750609-0045Д смета №15 ИИР_Смета на инжиниринговые услуги   " xfId="478"/>
    <cellStyle name="_1171-20.2007 ПО Смета № 10_1750609-0045Д смета №15 ИИР_Смета на РКЗ от 27.07.11 г. " xfId="479"/>
    <cellStyle name="_1171-20.2007 ПО Смета № 10_1750609-0045Д смета №15 ИИР_смета предварит гидро дорога Кынское _ НПС2 Ванкор_Пурпе" xfId="480"/>
    <cellStyle name="_1171-20.2007 ПО Смета № 10_1750609-0045Д смета №15 ИИР_Смета с прилож  1750611-0162Д   со сметой РГИ  18.10.11" xfId="481"/>
    <cellStyle name="_1171-20.2007 ПО Смета № 10_1750609-0045Д смета №15 ИИР_Смета ЦПС доп.работа каб сети ТЗ" xfId="482"/>
    <cellStyle name="_1171-20.2007 ПО Смета № 10_1750609-0045Д смета №15 ИИР_Смета_1750609-0458Д_Комплекс утилизации_геофизика" xfId="483"/>
    <cellStyle name="_1171-20.2007 ПО Смета № 10_1750609-0045Д смета №15 ИИР_Энергосбережение доп. объемы согласов с НТЦ РН" xfId="484"/>
    <cellStyle name="_1171-20.2007 ПО Смета № 10_1750609-0097Д   1ПС + все сметы 16.03.09" xfId="485"/>
    <cellStyle name="_1171-20.2007 ПО Смета № 10_1750609-0097Д   1ПС + все сметы 16.03.09 2" xfId="486"/>
    <cellStyle name="_1171-20.2007 ПО Смета № 10_1750609-0097Д   1ПС + все сметы 16.03.09_1750609-0211Д002 Сводная смета  (Приложение №4)" xfId="487"/>
    <cellStyle name="_1171-20.2007 ПО Смета № 10_1750609-0097Д   1ПС + все сметы 16.03.09_1750609-0363Д   смета на эксперт." xfId="488"/>
    <cellStyle name="_1171-20.2007 ПО Смета № 10_1750609-0097Д   1ПС + все сметы 16.03.09_1750609-0363Д   смета на эксперт. 2" xfId="489"/>
    <cellStyle name="_1171-20.2007 ПО Смета № 10_1750609-0097Д   1ПС + все сметы 16.03.09_1750609-0363Д   смета на эксперт._1750611-0090Д смета №10 ИИР" xfId="490"/>
    <cellStyle name="_1171-20.2007 ПО Смета № 10_1750609-0097Д   1ПС + все сметы 16.03.09_1750609-0363Д   смета на эксперт._1750611-0221Д 1ПС и сметы 20.06.11-электроснабж" xfId="491"/>
    <cellStyle name="_1171-20.2007 ПО Смета № 10_1750609-0097Д   1ПС + все сметы 16.03.09_1750609-0363Д   смета на эксперт._аннулиров.  " xfId="492"/>
    <cellStyle name="_1171-20.2007 ПО Смета № 10_1750609-0097Д   1ПС + все сметы 16.03.09_1750609-0363Д   смета на эксперт._ДС №4 17506090211Д004  переходы через Хету 21.10.2011" xfId="493"/>
    <cellStyle name="_1171-20.2007 ПО Смета № 10_1750609-0097Д   1ПС + все сметы 16.03.09_1750609-0363Д   смета на эксперт._СМЕТА №1 ВЛ 35кВ Больщая Хета и Габариты_30.09.2011" xfId="494"/>
    <cellStyle name="_1171-20.2007 ПО Смета № 10_1750609-0097Д   1ПС + все сметы 16.03.09_1750609-0363Д   смета на эксперт._Смета АСУТП 1750611-0162Д " xfId="495"/>
    <cellStyle name="_1171-20.2007 ПО Смета № 10_1750609-0097Д   1ПС + все сметы 16.03.09_1750609-0363Д   смета на эксперт._смета к акту выбора " xfId="496"/>
    <cellStyle name="_1171-20.2007 ПО Смета № 10_1750609-0097Д   1ПС + все сметы 16.03.09_1750609-0363Д   смета на эксперт._смета к доп объемы_согласов с НТЦ РН" xfId="497"/>
    <cellStyle name="_1171-20.2007 ПО Смета № 10_1750609-0097Д   1ПС + все сметы 16.03.09_1750609-0363Д   смета на эксперт._Смета на инжиниринговые услуги   " xfId="498"/>
    <cellStyle name="_1171-20.2007 ПО Смета № 10_1750609-0097Д   1ПС + все сметы 16.03.09_1750609-0363Д   смета на эксперт._Смета с прилож  1750611-0162Д   со сметой РГИ  18.10.11" xfId="499"/>
    <cellStyle name="_1171-20.2007 ПО Смета № 10_1750609-0097Д   1ПС + все сметы 16.03.09_1750609-0363Д   смета на эксперт._Энергосбережение доп. объемы согласов с НТЦ РН" xfId="500"/>
    <cellStyle name="_1171-20.2007 ПО Смета № 10_1750609-0097Д   1ПС + все сметы 16.03.09_1750609-0363Д  смета № 5  (экспертиза)  " xfId="501"/>
    <cellStyle name="_1171-20.2007 ПО Смета № 10_1750609-0097Д   1ПС + все сметы 16.03.09_1750609-0363Д  смета № 5  (экспертиза)   2" xfId="502"/>
    <cellStyle name="_1171-20.2007 ПО Смета № 10_1750609-0097Д   1ПС + все сметы 16.03.09_1750609-0363Д  смета № 5  (экспертиза)  _1750611-0090Д смета №10 ИИР" xfId="503"/>
    <cellStyle name="_1171-20.2007 ПО Смета № 10_1750609-0097Д   1ПС + все сметы 16.03.09_1750609-0363Д  смета № 5  (экспертиза)  _1750611-0091Д Сводная смета 1ПС  и сметы (05.05.11 г.)    " xfId="504"/>
    <cellStyle name="_1171-20.2007 ПО Смета № 10_1750609-0097Д   1ПС + все сметы 16.03.09_1750609-0363Д  смета № 5  (экспертиза)  _1750611-0096Д Сводная_смета 1ПС  и сметы  ЖВП (25.03.11 г.)  " xfId="505"/>
    <cellStyle name="_1171-20.2007 ПО Смета № 10_1750609-0097Д   1ПС + все сметы 16.03.09_1750609-0363Д  смета № 5  (экспертиза)  _1750611-0096Д Сводная_смета 1ПС  и сметы (Приложение №5 №6)" xfId="506"/>
    <cellStyle name="_1171-20.2007 ПО Смета № 10_1750609-0097Д   1ПС + все сметы 16.03.09_1750609-0363Д  смета № 5  (экспертиза)  _1750611-0125Д - 1ПС ИИР  27 07 2011 (3) - согласована" xfId="507"/>
    <cellStyle name="_1171-20.2007 ПО Смета № 10_1750609-0097Д   1ПС + все сметы 16.03.09_1750609-0363Д  смета № 5  (экспертиза)  _1750611-0125Д - 1ПС ИИР  27.07.2011" xfId="508"/>
    <cellStyle name="_1171-20.2007 ПО Смета № 10_1750609-0097Д   1ПС + все сметы 16.03.09_1750609-0363Д  смета № 5  (экспертиза)  _1750611-0221Д 1ПС и сметы 20.06.11-электроснабж" xfId="509"/>
    <cellStyle name="_1171-20.2007 ПО Смета № 10_1750609-0097Д   1ПС + все сметы 16.03.09_1750609-0363Д  смета № 5  (экспертиза)  _аннулиров.  " xfId="510"/>
    <cellStyle name="_1171-20.2007 ПО Смета № 10_1750609-0097Д   1ПС + все сметы 16.03.09_1750609-0363Д  смета № 5  (экспертиза)  _ДС №4 17506090211Д004  переходы через Хету 21.10.2011" xfId="511"/>
    <cellStyle name="_1171-20.2007 ПО Смета № 10_1750609-0097Д   1ПС + все сметы 16.03.09_1750609-0363Д  смета № 5  (экспертиза)  _СМЕТА №1 ВЛ 35кВ Больщая Хета и Габариты_30.09.2011" xfId="512"/>
    <cellStyle name="_1171-20.2007 ПО Смета № 10_1750609-0097Д   1ПС + все сметы 16.03.09_1750609-0363Д  смета № 5  (экспертиза)  _Смета АСУТП 1750611-0162Д " xfId="513"/>
    <cellStyle name="_1171-20.2007 ПО Смета № 10_1750609-0097Д   1ПС + все сметы 16.03.09_1750609-0363Д  смета № 5  (экспертиза)  _смета к акту выбора " xfId="514"/>
    <cellStyle name="_1171-20.2007 ПО Смета № 10_1750609-0097Д   1ПС + все сметы 16.03.09_1750609-0363Д  смета № 5  (экспертиза)  _смета к доп объемы_согласов с НТЦ РН" xfId="515"/>
    <cellStyle name="_1171-20.2007 ПО Смета № 10_1750609-0097Д   1ПС + все сметы 16.03.09_1750609-0363Д  смета № 5  (экспертиза)  _Смета на инжиниринговые услуги   " xfId="516"/>
    <cellStyle name="_1171-20.2007 ПО Смета № 10_1750609-0097Д   1ПС + все сметы 16.03.09_1750609-0363Д  смета № 5  (экспертиза)  _Смета на РКЗ от 27.07.11 г. " xfId="517"/>
    <cellStyle name="_1171-20.2007 ПО Смета № 10_1750609-0097Д   1ПС + все сметы 16.03.09_1750609-0363Д  смета № 5  (экспертиза)  _Смета с прилож  1750611-0162Д   со сметой РГИ  18.10.11" xfId="518"/>
    <cellStyle name="_1171-20.2007 ПО Смета № 10_1750609-0097Д   1ПС + все сметы 16.03.09_1750609-0363Д  смета № 5  (экспертиза)  _Смета_1750609-0458Д_Комплекс утилизации_геофизика" xfId="519"/>
    <cellStyle name="_1171-20.2007 ПО Смета № 10_1750609-0097Д   1ПС + все сметы 16.03.09_1750609-0363Д  смета № 5  (экспертиза)  _Энергосбережение доп. объемы согласов с НТЦ РН" xfId="520"/>
    <cellStyle name="_1171-20.2007 ПО Смета № 10_1750609-0097Д   1ПС + все сметы 16.03.09_1750610-0033Д  смета  (экспертиза)" xfId="521"/>
    <cellStyle name="_1171-20.2007 ПО Смета № 10_1750609-0097Д   1ПС + все сметы 16.03.09_1750610-0033Д  смета  (экспертиза) 2" xfId="522"/>
    <cellStyle name="_1171-20.2007 ПО Смета № 10_1750609-0097Д   1ПС + все сметы 16.03.09_1750610-0033Д  смета  (экспертиза)_1750611-0090Д смета №10 ИИР" xfId="523"/>
    <cellStyle name="_1171-20.2007 ПО Смета № 10_1750609-0097Д   1ПС + все сметы 16.03.09_1750610-0033Д  смета  (экспертиза)_1750611-0221Д 1ПС и сметы 20.06.11-электроснабж" xfId="524"/>
    <cellStyle name="_1171-20.2007 ПО Смета № 10_1750609-0097Д   1ПС + все сметы 16.03.09_1750610-0033Д  смета  (экспертиза)_аннулиров.  " xfId="525"/>
    <cellStyle name="_1171-20.2007 ПО Смета № 10_1750609-0097Д   1ПС + все сметы 16.03.09_1750610-0033Д  смета  (экспертиза)_ДС №4 17506090211Д004  переходы через Хету 21.10.2011" xfId="526"/>
    <cellStyle name="_1171-20.2007 ПО Смета № 10_1750609-0097Д   1ПС + все сметы 16.03.09_1750610-0033Д  смета  (экспертиза)_СМЕТА №1 ВЛ 35кВ Больщая Хета и Габариты_30.09.2011" xfId="527"/>
    <cellStyle name="_1171-20.2007 ПО Смета № 10_1750609-0097Д   1ПС + все сметы 16.03.09_1750610-0033Д  смета  (экспертиза)_Смета АСУТП 1750611-0162Д " xfId="528"/>
    <cellStyle name="_1171-20.2007 ПО Смета № 10_1750609-0097Д   1ПС + все сметы 16.03.09_1750610-0033Д  смета  (экспертиза)_смета к акту выбора " xfId="529"/>
    <cellStyle name="_1171-20.2007 ПО Смета № 10_1750609-0097Д   1ПС + все сметы 16.03.09_1750610-0033Д  смета  (экспертиза)_смета к доп объемы_согласов с НТЦ РН" xfId="530"/>
    <cellStyle name="_1171-20.2007 ПО Смета № 10_1750609-0097Д   1ПС + все сметы 16.03.09_1750610-0033Д  смета  (экспертиза)_Смета на инжиниринговые услуги   " xfId="531"/>
    <cellStyle name="_1171-20.2007 ПО Смета № 10_1750609-0097Д   1ПС + все сметы 16.03.09_1750610-0033Д  смета  (экспертиза)_Смета с прилож  1750611-0162Д   со сметой РГИ  18.10.11" xfId="532"/>
    <cellStyle name="_1171-20.2007 ПО Смета № 10_1750609-0097Д   1ПС + все сметы 16.03.09_1750610-0033Д  смета  (экспертиза)_Энергосбережение доп. объемы согласов с НТЦ РН" xfId="533"/>
    <cellStyle name="_1171-20.2007 ПО Смета № 10_1750609-0097Д   1ПС + все сметы 16.03.09_1750610-0072Д011 1 ПС и сметы ГТЭС_Хасырей" xfId="534"/>
    <cellStyle name="_1171-20.2007 ПО Смета № 10_1750609-0097Д   1ПС + все сметы 16.03.09_1750610-0072Д011 1 ПС и сметы ГТЭС_Хасырей_Смета на инжиниринговые услуги   " xfId="535"/>
    <cellStyle name="_1171-20.2007 ПО Смета № 10_1750609-0097Д   1ПС + все сметы 16.03.09_1750611-0046Д смета №1 ИИР" xfId="536"/>
    <cellStyle name="_1171-20.2007 ПО Смета № 10_1750609-0097Д   1ПС + все сметы 16.03.09_1750611-0046Д смета №1 ИИР 2" xfId="537"/>
    <cellStyle name="_1171-20.2007 ПО Смета № 10_1750609-0097Д   1ПС + все сметы 16.03.09_1750611-0088Д   Сводная 1ПС и  сметы корректир  06 04 2011" xfId="538"/>
    <cellStyle name="_1171-20.2007 ПО Смета № 10_1750609-0097Д   1ПС + все сметы 16.03.09_1750611-0088Д   Сводная 1ПС и  сметы корректир  06 04 2011 2" xfId="539"/>
    <cellStyle name="_1171-20.2007 ПО Смета № 10_1750609-0097Д   1ПС + все сметы 16.03.09_1750611-0090Д смета №10 ИИР" xfId="540"/>
    <cellStyle name="_1171-20.2007 ПО Смета № 10_1750609-0097Д   1ПС + все сметы 16.03.09_1750611-0091Д Сводная смета 1ПС  и сметы (05.05.11 г.)    " xfId="541"/>
    <cellStyle name="_1171-20.2007 ПО Смета № 10_1750609-0097Д   1ПС + все сметы 16.03.09_1750611-0096Д Сводная_смета 1ПС  и сметы  ЖВП (25.03.11 г.)  " xfId="542"/>
    <cellStyle name="_1171-20.2007 ПО Смета № 10_1750609-0097Д   1ПС + все сметы 16.03.09_1750611-0096Д Сводная_смета 1ПС  и сметы (Приложение №5 №6)" xfId="543"/>
    <cellStyle name="_1171-20.2007 ПО Смета № 10_1750609-0097Д   1ПС + все сметы 16.03.09_1750611-0125Д - 1ПС ИИР  27 07 2011 (3) - согласована" xfId="544"/>
    <cellStyle name="_1171-20.2007 ПО Смета № 10_1750609-0097Д   1ПС + все сметы 16.03.09_1750611-0125Д - 1ПС ИИР  27.07.2011" xfId="545"/>
    <cellStyle name="_1171-20.2007 ПО Смета № 10_1750609-0097Д   1ПС + все сметы 16.03.09_1750611-0221Д 1ПС и сметы 20.06.11-электроснабж" xfId="546"/>
    <cellStyle name="_1171-20.2007 ПО Смета № 10_1750609-0097Д   1ПС + все сметы 16.03.09_аннулиров.  " xfId="547"/>
    <cellStyle name="_1171-20.2007 ПО Смета № 10_1750609-0097Д   1ПС + все сметы 16.03.09_блок-контейнер " xfId="548"/>
    <cellStyle name="_1171-20.2007 ПО Смета № 10_1750609-0097Д   1ПС + все сметы 16.03.09_Геострой(1).Хасырей-компрессорная.откор  24 03 10" xfId="549"/>
    <cellStyle name="_1171-20.2007 ПО Смета № 10_1750609-0097Д   1ПС + все сметы 16.03.09_Геострой(1).Хасырей-компрессорная.откор  24 03 10_Смета на инжиниринговые услуги   " xfId="550"/>
    <cellStyle name="_1171-20.2007 ПО Смета № 10_1750609-0097Д   1ПС + все сметы 16.03.09_ДС №4 17506090211Д004  переходы через Хету 21.10.2011" xfId="551"/>
    <cellStyle name="_1171-20.2007 ПО Смета № 10_1750609-0097Д   1ПС + все сметы 16.03.09_КТП" xfId="552"/>
    <cellStyle name="_1171-20.2007 ПО Смета № 10_1750609-0097Д   1ПС + все сметы 16.03.09_ЛВС" xfId="553"/>
    <cellStyle name="_1171-20.2007 ПО Смета № 10_1750609-0097Д   1ПС + все сметы 16.03.09_объемы гидро Карсовайское" xfId="554"/>
    <cellStyle name="_1171-20.2007 ПО Смета № 10_1750609-0097Д   1ПС + все сметы 16.03.09_объемы гидро Карсовайское_Смета на инжиниринговые услуги   " xfId="555"/>
    <cellStyle name="_1171-20.2007 ПО Смета № 10_1750609-0097Д   1ПС + все сметы 16.03.09_предварит гидро Ниричар" xfId="556"/>
    <cellStyle name="_1171-20.2007 ПО Смета № 10_1750609-0097Д   1ПС + все сметы 16.03.09_СМЕТА №1 ВЛ 35кВ Больщая Хета и Габариты_30.09.2011" xfId="557"/>
    <cellStyle name="_1171-20.2007 ПО Смета № 10_1750609-0097Д   1ПС + все сметы 16.03.09_Смета АСУТП 1750611-0162Д " xfId="558"/>
    <cellStyle name="_1171-20.2007 ПО Смета № 10_1750609-0097Д   1ПС + все сметы 16.03.09_смета к акту выбора " xfId="559"/>
    <cellStyle name="_1171-20.2007 ПО Смета № 10_1750609-0097Д   1ПС + все сметы 16.03.09_смета к доп объемы_согласов с НТЦ РН" xfId="560"/>
    <cellStyle name="_1171-20.2007 ПО Смета № 10_1750609-0097Д   1ПС + все сметы 16.03.09_Смета на инжиниринговые услуги   " xfId="561"/>
    <cellStyle name="_1171-20.2007 ПО Смета № 10_1750609-0097Д   1ПС + все сметы 16.03.09_Смета на РКЗ от 27.07.11 г. " xfId="562"/>
    <cellStyle name="_1171-20.2007 ПО Смета № 10_1750609-0097Д   1ПС + все сметы 16.03.09_смета предварит гидро дорога Кынское _ НПС2 Ванкор_Пурпе" xfId="563"/>
    <cellStyle name="_1171-20.2007 ПО Смета № 10_1750609-0097Д   1ПС + все сметы 16.03.09_Смета с прилож  1750611-0162Д   со сметой РГИ  18.10.11" xfId="564"/>
    <cellStyle name="_1171-20.2007 ПО Смета № 10_1750609-0097Д   1ПС + все сметы 16.03.09_Смета ЦПС доп.работа каб сети ТЗ" xfId="565"/>
    <cellStyle name="_1171-20.2007 ПО Смета № 10_1750609-0097Д   1ПС + все сметы 16.03.09_Смета_1750609-0458Д_Комплекс утилизации_геофизика" xfId="566"/>
    <cellStyle name="_1171-20.2007 ПО Смета № 10_1750609-0097Д   1ПС + все сметы 16.03.09_СПД" xfId="567"/>
    <cellStyle name="_1171-20.2007 ПО Смета № 10_1750609-0097Д   1ПС + все сметы 16.03.09_Энергосбережение доп. объемы согласов с НТЦ РН" xfId="568"/>
    <cellStyle name="_1171-20.2007 ПО Смета № 10_1750609-0128Д   1ПС - корректир 24 03 2010" xfId="569"/>
    <cellStyle name="_1171-20.2007 ПО Смета № 10_1750609-0128Д   1ПС - корректир 24 03 2010 2" xfId="570"/>
    <cellStyle name="_1171-20.2007 ПО Смета № 10_1750609-0128Д   1ПС - корректир 24 03 2010_1750611-0090Д смета №10 ИИР" xfId="571"/>
    <cellStyle name="_1171-20.2007 ПО Смета № 10_1750609-0128Д   1ПС - корректир 24 03 2010_1750611-0221Д 1ПС и сметы 20.06.11-электроснабж" xfId="572"/>
    <cellStyle name="_1171-20.2007 ПО Смета № 10_1750609-0128Д   1ПС - корректир 24 03 2010_аннулиров.  " xfId="573"/>
    <cellStyle name="_1171-20.2007 ПО Смета № 10_1750609-0128Д   1ПС - корректир 24 03 2010_ДС №4 17506090211Д004  переходы через Хету 21.10.2011" xfId="574"/>
    <cellStyle name="_1171-20.2007 ПО Смета № 10_1750609-0128Д   1ПС - корректир 24 03 2010_СМЕТА №1 ВЛ 35кВ Больщая Хета и Габариты_30.09.2011" xfId="575"/>
    <cellStyle name="_1171-20.2007 ПО Смета № 10_1750609-0128Д   1ПС - корректир 24 03 2010_Смета АСУТП 1750611-0162Д " xfId="576"/>
    <cellStyle name="_1171-20.2007 ПО Смета № 10_1750609-0128Д   1ПС - корректир 24 03 2010_смета к акту выбора " xfId="577"/>
    <cellStyle name="_1171-20.2007 ПО Смета № 10_1750609-0128Д   1ПС - корректир 24 03 2010_смета к доп объемы_согласов с НТЦ РН" xfId="578"/>
    <cellStyle name="_1171-20.2007 ПО Смета № 10_1750609-0128Д   1ПС - корректир 24 03 2010_Смета на инжиниринговые услуги   " xfId="579"/>
    <cellStyle name="_1171-20.2007 ПО Смета № 10_1750609-0128Д   1ПС - корректир 24 03 2010_Смета с прилож  1750611-0162Д   со сметой РГИ  18.10.11" xfId="580"/>
    <cellStyle name="_1171-20.2007 ПО Смета № 10_1750609-0128Д   1ПС - корректир 24 03 2010_Энергосбережение доп. объемы согласов с НТЦ РН" xfId="581"/>
    <cellStyle name="_1171-20.2007 ПО Смета № 10_1750609-0128Д   смета на доп.экз." xfId="582"/>
    <cellStyle name="_1171-20.2007 ПО Смета № 10_1750609-0128Д   смета на доп.экз. 2" xfId="583"/>
    <cellStyle name="_1171-20.2007 ПО Смета № 10_1750609-0128Д   смета на доп.экз._1750611-0046Д смета №1 ИИР" xfId="584"/>
    <cellStyle name="_1171-20.2007 ПО Смета № 10_1750609-0128Д   смета на доп.экз._1750611-0046Д смета №1 ИИР 2" xfId="585"/>
    <cellStyle name="_1171-20.2007 ПО Смета № 10_1750609-0128Д   смета на доп.экз._1750611-0088Д   Сводная 1ПС и  сметы корректир  06 04 2011" xfId="586"/>
    <cellStyle name="_1171-20.2007 ПО Смета № 10_1750609-0128Д   смета на доп.экз._1750611-0088Д   Сводная 1ПС и  сметы корректир  06 04 2011 2" xfId="587"/>
    <cellStyle name="_1171-20.2007 ПО Смета № 10_1750609-0128Д   смета на доп.экз._1750611-0090Д смета №10 ИИР" xfId="588"/>
    <cellStyle name="_1171-20.2007 ПО Смета № 10_1750609-0128Д   смета на доп.экз._1750611-0221Д 1ПС и сметы 20.06.11-электроснабж" xfId="589"/>
    <cellStyle name="_1171-20.2007 ПО Смета № 10_1750609-0128Д   смета на доп.экз._аннулиров.  " xfId="590"/>
    <cellStyle name="_1171-20.2007 ПО Смета № 10_1750609-0128Д   смета на доп.экз._ДС №4 17506090211Д004  переходы через Хету 21.10.2011" xfId="591"/>
    <cellStyle name="_1171-20.2007 ПО Смета № 10_1750609-0128Д   смета на доп.экз._КТП" xfId="592"/>
    <cellStyle name="_1171-20.2007 ПО Смета № 10_1750609-0128Д   смета на доп.экз._предварит гидро Ниричар" xfId="593"/>
    <cellStyle name="_1171-20.2007 ПО Смета № 10_1750609-0128Д   смета на доп.экз._СМЕТА №1 ВЛ 35кВ Больщая Хета и Габариты_30.09.2011" xfId="594"/>
    <cellStyle name="_1171-20.2007 ПО Смета № 10_1750609-0128Д   смета на доп.экз._Смета АСУТП 1750611-0162Д " xfId="595"/>
    <cellStyle name="_1171-20.2007 ПО Смета № 10_1750609-0128Д   смета на доп.экз._Смета АСУТП 1750611-0162Д _Смета на инжиниринговые услуги   " xfId="596"/>
    <cellStyle name="_1171-20.2007 ПО Смета № 10_1750609-0128Д   смета на доп.экз._смета к акту выбора " xfId="597"/>
    <cellStyle name="_1171-20.2007 ПО Смета № 10_1750609-0128Д   смета на доп.экз._смета к доп объемы_согласов с НТЦ РН" xfId="598"/>
    <cellStyle name="_1171-20.2007 ПО Смета № 10_1750609-0128Д   смета на доп.экз._Смета на инжиниринговые услуги   " xfId="599"/>
    <cellStyle name="_1171-20.2007 ПО Смета № 10_1750609-0128Д   смета на доп.экз._смета предварит гидро дорога Кынское _ НПС2 Ванкор_Пурпе" xfId="600"/>
    <cellStyle name="_1171-20.2007 ПО Смета № 10_1750609-0128Д   смета на доп.экз._Смета с прилож  1750611-0162Д   со сметой РГИ  18.10.11" xfId="601"/>
    <cellStyle name="_1171-20.2007 ПО Смета № 10_1750609-0128Д   смета на доп.экз._Энергосбережение доп. объемы согласов с НТЦ РН" xfId="602"/>
    <cellStyle name="_1171-20.2007 ПО Смета № 10_1750609-0128Д  смета  ИТМ ГО ЧС  (02.02.10) " xfId="603"/>
    <cellStyle name="_1171-20.2007 ПО Смета № 10_1750609-0128Д  смета  ИТМ ГО ЧС  (02.02.10)  2" xfId="604"/>
    <cellStyle name="_1171-20.2007 ПО Смета № 10_1750609-0128Д  смета  ИТМ ГО ЧС  (02.02.10) _1750611-0046Д смета №1 ИИР" xfId="605"/>
    <cellStyle name="_1171-20.2007 ПО Смета № 10_1750609-0128Д  смета  ИТМ ГО ЧС  (02.02.10) _1750611-0046Д смета №1 ИИР 2" xfId="606"/>
    <cellStyle name="_1171-20.2007 ПО Смета № 10_1750609-0128Д  смета  ИТМ ГО ЧС  (02.02.10) _1750611-0088Д   Сводная 1ПС и  сметы корректир  06 04 2011" xfId="607"/>
    <cellStyle name="_1171-20.2007 ПО Смета № 10_1750609-0128Д  смета  ИТМ ГО ЧС  (02.02.10) _1750611-0088Д   Сводная 1ПС и  сметы корректир  06 04 2011 2" xfId="608"/>
    <cellStyle name="_1171-20.2007 ПО Смета № 10_1750609-0128Д  смета  ИТМ ГО ЧС  (02.02.10) _1750611-0090Д смета №10 ИИР" xfId="609"/>
    <cellStyle name="_1171-20.2007 ПО Смета № 10_1750609-0128Д  смета  ИТМ ГО ЧС  (02.02.10) _1750611-0221Д 1ПС и сметы 20.06.11-электроснабж" xfId="610"/>
    <cellStyle name="_1171-20.2007 ПО Смета № 10_1750609-0128Д  смета  ИТМ ГО ЧС  (02.02.10) _аннулиров.  " xfId="611"/>
    <cellStyle name="_1171-20.2007 ПО Смета № 10_1750609-0128Д  смета  ИТМ ГО ЧС  (02.02.10) _ДС №4 17506090211Д004  переходы через Хету 21.10.2011" xfId="612"/>
    <cellStyle name="_1171-20.2007 ПО Смета № 10_1750609-0128Д  смета  ИТМ ГО ЧС  (02.02.10) _КТП" xfId="613"/>
    <cellStyle name="_1171-20.2007 ПО Смета № 10_1750609-0128Д  смета  ИТМ ГО ЧС  (02.02.10) _предварит гидро Ниричар" xfId="614"/>
    <cellStyle name="_1171-20.2007 ПО Смета № 10_1750609-0128Д  смета  ИТМ ГО ЧС  (02.02.10) _СМЕТА №1 ВЛ 35кВ Больщая Хета и Габариты_30.09.2011" xfId="615"/>
    <cellStyle name="_1171-20.2007 ПО Смета № 10_1750609-0128Д  смета  ИТМ ГО ЧС  (02.02.10) _Смета АСУТП 1750611-0162Д " xfId="616"/>
    <cellStyle name="_1171-20.2007 ПО Смета № 10_1750609-0128Д  смета  ИТМ ГО ЧС  (02.02.10) _Смета АСУТП 1750611-0162Д _Смета на инжиниринговые услуги   " xfId="617"/>
    <cellStyle name="_1171-20.2007 ПО Смета № 10_1750609-0128Д  смета  ИТМ ГО ЧС  (02.02.10) _смета к акту выбора " xfId="618"/>
    <cellStyle name="_1171-20.2007 ПО Смета № 10_1750609-0128Д  смета  ИТМ ГО ЧС  (02.02.10) _смета к доп объемы_согласов с НТЦ РН" xfId="619"/>
    <cellStyle name="_1171-20.2007 ПО Смета № 10_1750609-0128Д  смета  ИТМ ГО ЧС  (02.02.10) _Смета на инжиниринговые услуги   " xfId="620"/>
    <cellStyle name="_1171-20.2007 ПО Смета № 10_1750609-0128Д  смета  ИТМ ГО ЧС  (02.02.10) _смета предварит гидро дорога Кынское _ НПС2 Ванкор_Пурпе" xfId="621"/>
    <cellStyle name="_1171-20.2007 ПО Смета № 10_1750609-0128Д  смета  ИТМ ГО ЧС  (02.02.10) _Смета с прилож  1750611-0162Д   со сметой РГИ  18.10.11" xfId="622"/>
    <cellStyle name="_1171-20.2007 ПО Смета № 10_1750609-0128Д  смета  ИТМ ГО ЧС  (02.02.10) _Энергосбережение доп. объемы согласов с НТЦ РН" xfId="623"/>
    <cellStyle name="_1171-20.2007 ПО Смета № 10_1750609-0128Д  Смета сводная  по ф  1ПС и все  сметы  откорректированные 1." xfId="624"/>
    <cellStyle name="_1171-20.2007 ПО Смета № 10_1750609-0128Д  Смета сводная  по ф  1ПС и все  сметы  откорректированные 1. 2" xfId="625"/>
    <cellStyle name="_1171-20.2007 ПО Смета № 10_1750609-0128Д  Смета сводная  по ф  1ПС и все  сметы  откорректированные 1._1750611-0090Д смета №10 ИИР" xfId="626"/>
    <cellStyle name="_1171-20.2007 ПО Смета № 10_1750609-0128Д  Смета сводная  по ф  1ПС и все  сметы  откорректированные 1._1750611-0221Д 1ПС и сметы 20.06.11-электроснабж" xfId="627"/>
    <cellStyle name="_1171-20.2007 ПО Смета № 10_1750609-0128Д  Смета сводная  по ф  1ПС и все  сметы  откорректированные 1._аннулиров.  " xfId="628"/>
    <cellStyle name="_1171-20.2007 ПО Смета № 10_1750609-0128Д  Смета сводная  по ф  1ПС и все  сметы  откорректированные 1._ДС №4 17506090211Д004  переходы через Хету 21.10.2011" xfId="629"/>
    <cellStyle name="_1171-20.2007 ПО Смета № 10_1750609-0128Д  Смета сводная  по ф  1ПС и все  сметы  откорректированные 1._СМЕТА №1 ВЛ 35кВ Больщая Хета и Габариты_30.09.2011" xfId="630"/>
    <cellStyle name="_1171-20.2007 ПО Смета № 10_1750609-0128Д  Смета сводная  по ф  1ПС и все  сметы  откорректированные 1._Смета АСУТП 1750611-0162Д " xfId="631"/>
    <cellStyle name="_1171-20.2007 ПО Смета № 10_1750609-0128Д  Смета сводная  по ф  1ПС и все  сметы  откорректированные 1._смета к акту выбора " xfId="632"/>
    <cellStyle name="_1171-20.2007 ПО Смета № 10_1750609-0128Д  Смета сводная  по ф  1ПС и все  сметы  откорректированные 1._смета к доп объемы_согласов с НТЦ РН" xfId="633"/>
    <cellStyle name="_1171-20.2007 ПО Смета № 10_1750609-0128Д  Смета сводная  по ф  1ПС и все  сметы  откорректированные 1._Смета на инжиниринговые услуги   " xfId="634"/>
    <cellStyle name="_1171-20.2007 ПО Смета № 10_1750609-0128Д  Смета сводная  по ф  1ПС и все  сметы  откорректированные 1._Смета с прилож  1750611-0162Д   со сметой РГИ  18.10.11" xfId="635"/>
    <cellStyle name="_1171-20.2007 ПО Смета № 10_1750609-0128Д  Смета сводная  по ф  1ПС и все  сметы  откорректированные 1._Энергосбережение доп. объемы согласов с НТЦ РН" xfId="636"/>
    <cellStyle name="_1171-20.2007 ПО Смета № 10_1750609-0130Д смета по геологии от 08.07.11" xfId="637"/>
    <cellStyle name="_1171-20.2007 ПО Смета № 10_1750609-0141Д  смета ИТМ ГО ЧС" xfId="638"/>
    <cellStyle name="_1171-20.2007 ПО Смета № 10_1750609-0141Д  смета ИТМ ГО ЧС_Смета на инжиниринговые услуги   " xfId="639"/>
    <cellStyle name="_1171-20.2007 ПО Смета № 10_1750609-0141Д005  1ПС   08 12 10    " xfId="640"/>
    <cellStyle name="_1171-20.2007 ПО Смета № 10_1750609-0141Д005  1ПС   08 12 10    _Смета на инжиниринговые услуги   " xfId="641"/>
    <cellStyle name="_1171-20.2007 ПО Смета № 10_1750609-0195Д  1ПС  (0-1400)  21 07 2009  " xfId="642"/>
    <cellStyle name="_1171-20.2007 ПО Смета № 10_1750609-0195Д  1ПС  (0-1400)  21 07 2009   2" xfId="643"/>
    <cellStyle name="_1171-20.2007 ПО Смета № 10_1750609-0195Д  1ПС  (0-1400)  21 07 2009  _1750611-0090Д смета №10 ИИР" xfId="644"/>
    <cellStyle name="_1171-20.2007 ПО Смета № 10_1750609-0195Д  1ПС  (0-1400)  21 07 2009  _1750611-0221Д 1ПС и сметы 20.06.11-электроснабж" xfId="645"/>
    <cellStyle name="_1171-20.2007 ПО Смета № 10_1750609-0195Д  1ПС  (0-1400)  21 07 2009  _аннулиров.  " xfId="646"/>
    <cellStyle name="_1171-20.2007 ПО Смета № 10_1750609-0195Д  1ПС  (0-1400)  21 07 2009  _блок-контейнер " xfId="647"/>
    <cellStyle name="_1171-20.2007 ПО Смета № 10_1750609-0195Д  1ПС  (0-1400)  21 07 2009  _ДС №4 17506090211Д004  переходы через Хету 21.10.2011" xfId="648"/>
    <cellStyle name="_1171-20.2007 ПО Смета № 10_1750609-0195Д  1ПС  (0-1400)  21 07 2009  _ЛВС" xfId="649"/>
    <cellStyle name="_1171-20.2007 ПО Смета № 10_1750609-0195Д  1ПС  (0-1400)  21 07 2009  _СМЕТА №1 ВЛ 35кВ Больщая Хета и Габариты_30.09.2011" xfId="650"/>
    <cellStyle name="_1171-20.2007 ПО Смета № 10_1750609-0195Д  1ПС  (0-1400)  21 07 2009  _Смета АСУТП 1750611-0162Д " xfId="651"/>
    <cellStyle name="_1171-20.2007 ПО Смета № 10_1750609-0195Д  1ПС  (0-1400)  21 07 2009  _смета к акту выбора " xfId="652"/>
    <cellStyle name="_1171-20.2007 ПО Смета № 10_1750609-0195Д  1ПС  (0-1400)  21 07 2009  _смета к доп объемы_согласов с НТЦ РН" xfId="653"/>
    <cellStyle name="_1171-20.2007 ПО Смета № 10_1750609-0195Д  1ПС  (0-1400)  21 07 2009  _Смета на инжиниринговые услуги   " xfId="654"/>
    <cellStyle name="_1171-20.2007 ПО Смета № 10_1750609-0195Д  1ПС  (0-1400)  21 07 2009  _Смета с прилож  1750611-0162Д   со сметой РГИ  18.10.11" xfId="655"/>
    <cellStyle name="_1171-20.2007 ПО Смета № 10_1750609-0195Д  1ПС  (0-1400)  21 07 2009  _СПД" xfId="656"/>
    <cellStyle name="_1171-20.2007 ПО Смета № 10_1750609-0195Д  1ПС  (0-1400)  21 07 2009  _Энергосбережение доп. объемы согласов с НТЦ РН" xfId="657"/>
    <cellStyle name="_1171-20.2007 ПО Смета № 10_1750609-0211Д002 Сводная смета  (Приложение №4)" xfId="658"/>
    <cellStyle name="_1171-20.2007 ПО Смета № 10_1750609-0231Д  1ПС 30 07 09" xfId="659"/>
    <cellStyle name="_1171-20.2007 ПО Смета № 10_1750609-0234Д  1ПС + все 09.06.09" xfId="660"/>
    <cellStyle name="_1171-20.2007 ПО Смета № 10_1750609-0234Д  1ПС + все 09.06.09 2" xfId="661"/>
    <cellStyle name="_1171-20.2007 ПО Смета № 10_1750609-0234Д  1ПС + все 09.06.09_1750609-0211Д002 Сводная смета  (Приложение №4)" xfId="662"/>
    <cellStyle name="_1171-20.2007 ПО Смета № 10_1750609-0234Д  1ПС + все 09.06.09_1750609-0363Д   смета на эксперт." xfId="663"/>
    <cellStyle name="_1171-20.2007 ПО Смета № 10_1750609-0234Д  1ПС + все 09.06.09_1750609-0363Д   смета на эксперт. 2" xfId="664"/>
    <cellStyle name="_1171-20.2007 ПО Смета № 10_1750609-0234Д  1ПС + все 09.06.09_1750609-0363Д   смета на эксперт._1750611-0090Д смета №10 ИИР" xfId="665"/>
    <cellStyle name="_1171-20.2007 ПО Смета № 10_1750609-0234Д  1ПС + все 09.06.09_1750609-0363Д   смета на эксперт._1750611-0221Д 1ПС и сметы 20.06.11-электроснабж" xfId="666"/>
    <cellStyle name="_1171-20.2007 ПО Смета № 10_1750609-0234Д  1ПС + все 09.06.09_1750609-0363Д   смета на эксперт._аннулиров.  " xfId="667"/>
    <cellStyle name="_1171-20.2007 ПО Смета № 10_1750609-0234Д  1ПС + все 09.06.09_1750609-0363Д   смета на эксперт._ДС №4 17506090211Д004  переходы через Хету 21.10.2011" xfId="668"/>
    <cellStyle name="_1171-20.2007 ПО Смета № 10_1750609-0234Д  1ПС + все 09.06.09_1750609-0363Д   смета на эксперт._СМЕТА №1 ВЛ 35кВ Больщая Хета и Габариты_30.09.2011" xfId="669"/>
    <cellStyle name="_1171-20.2007 ПО Смета № 10_1750609-0234Д  1ПС + все 09.06.09_1750609-0363Д   смета на эксперт._Смета АСУТП 1750611-0162Д " xfId="670"/>
    <cellStyle name="_1171-20.2007 ПО Смета № 10_1750609-0234Д  1ПС + все 09.06.09_1750609-0363Д   смета на эксперт._смета к акту выбора " xfId="671"/>
    <cellStyle name="_1171-20.2007 ПО Смета № 10_1750609-0234Д  1ПС + все 09.06.09_1750609-0363Д   смета на эксперт._смета к доп объемы_согласов с НТЦ РН" xfId="672"/>
    <cellStyle name="_1171-20.2007 ПО Смета № 10_1750609-0234Д  1ПС + все 09.06.09_1750609-0363Д   смета на эксперт._Смета на инжиниринговые услуги   " xfId="673"/>
    <cellStyle name="_1171-20.2007 ПО Смета № 10_1750609-0234Д  1ПС + все 09.06.09_1750609-0363Д   смета на эксперт._Смета с прилож  1750611-0162Д   со сметой РГИ  18.10.11" xfId="674"/>
    <cellStyle name="_1171-20.2007 ПО Смета № 10_1750609-0234Д  1ПС + все 09.06.09_1750609-0363Д   смета на эксперт._Энергосбережение доп. объемы согласов с НТЦ РН" xfId="675"/>
    <cellStyle name="_1171-20.2007 ПО Смета № 10_1750609-0234Д  1ПС + все 09.06.09_1750609-0363Д  смета № 5  (экспертиза)  " xfId="676"/>
    <cellStyle name="_1171-20.2007 ПО Смета № 10_1750609-0234Д  1ПС + все 09.06.09_1750609-0363Д  смета № 5  (экспертиза)   2" xfId="677"/>
    <cellStyle name="_1171-20.2007 ПО Смета № 10_1750609-0234Д  1ПС + все 09.06.09_1750609-0363Д  смета № 5  (экспертиза)  _1750611-0090Д смета №10 ИИР" xfId="678"/>
    <cellStyle name="_1171-20.2007 ПО Смета № 10_1750609-0234Д  1ПС + все 09.06.09_1750609-0363Д  смета № 5  (экспертиза)  _1750611-0091Д Сводная смета 1ПС  и сметы (05.05.11 г.)    " xfId="679"/>
    <cellStyle name="_1171-20.2007 ПО Смета № 10_1750609-0234Д  1ПС + все 09.06.09_1750609-0363Д  смета № 5  (экспертиза)  _1750611-0096Д Сводная_смета 1ПС  и сметы  ЖВП (25.03.11 г.)  " xfId="680"/>
    <cellStyle name="_1171-20.2007 ПО Смета № 10_1750609-0234Д  1ПС + все 09.06.09_1750609-0363Д  смета № 5  (экспертиза)  _1750611-0096Д Сводная_смета 1ПС  и сметы (Приложение №5 №6)" xfId="681"/>
    <cellStyle name="_1171-20.2007 ПО Смета № 10_1750609-0234Д  1ПС + все 09.06.09_1750609-0363Д  смета № 5  (экспертиза)  _1750611-0125Д - 1ПС ИИР  27 07 2011 (3) - согласована" xfId="682"/>
    <cellStyle name="_1171-20.2007 ПО Смета № 10_1750609-0234Д  1ПС + все 09.06.09_1750609-0363Д  смета № 5  (экспертиза)  _1750611-0125Д - 1ПС ИИР  27.07.2011" xfId="683"/>
    <cellStyle name="_1171-20.2007 ПО Смета № 10_1750609-0234Д  1ПС + все 09.06.09_1750609-0363Д  смета № 5  (экспертиза)  _1750611-0221Д 1ПС и сметы 20.06.11-электроснабж" xfId="684"/>
    <cellStyle name="_1171-20.2007 ПО Смета № 10_1750609-0234Д  1ПС + все 09.06.09_1750609-0363Д  смета № 5  (экспертиза)  _аннулиров.  " xfId="685"/>
    <cellStyle name="_1171-20.2007 ПО Смета № 10_1750609-0234Д  1ПС + все 09.06.09_1750609-0363Д  смета № 5  (экспертиза)  _ДС №4 17506090211Д004  переходы через Хету 21.10.2011" xfId="686"/>
    <cellStyle name="_1171-20.2007 ПО Смета № 10_1750609-0234Д  1ПС + все 09.06.09_1750609-0363Д  смета № 5  (экспертиза)  _СМЕТА №1 ВЛ 35кВ Больщая Хета и Габариты_30.09.2011" xfId="687"/>
    <cellStyle name="_1171-20.2007 ПО Смета № 10_1750609-0234Д  1ПС + все 09.06.09_1750609-0363Д  смета № 5  (экспертиза)  _Смета АСУТП 1750611-0162Д " xfId="688"/>
    <cellStyle name="_1171-20.2007 ПО Смета № 10_1750609-0234Д  1ПС + все 09.06.09_1750609-0363Д  смета № 5  (экспертиза)  _смета к акту выбора " xfId="689"/>
    <cellStyle name="_1171-20.2007 ПО Смета № 10_1750609-0234Д  1ПС + все 09.06.09_1750609-0363Д  смета № 5  (экспертиза)  _смета к доп объемы_согласов с НТЦ РН" xfId="690"/>
    <cellStyle name="_1171-20.2007 ПО Смета № 10_1750609-0234Д  1ПС + все 09.06.09_1750609-0363Д  смета № 5  (экспертиза)  _Смета на инжиниринговые услуги   " xfId="691"/>
    <cellStyle name="_1171-20.2007 ПО Смета № 10_1750609-0234Д  1ПС + все 09.06.09_1750609-0363Д  смета № 5  (экспертиза)  _Смета на РКЗ от 27.07.11 г. " xfId="692"/>
    <cellStyle name="_1171-20.2007 ПО Смета № 10_1750609-0234Д  1ПС + все 09.06.09_1750609-0363Д  смета № 5  (экспертиза)  _Смета с прилож  1750611-0162Д   со сметой РГИ  18.10.11" xfId="693"/>
    <cellStyle name="_1171-20.2007 ПО Смета № 10_1750609-0234Д  1ПС + все 09.06.09_1750609-0363Д  смета № 5  (экспертиза)  _Смета_1750609-0458Д_Комплекс утилизации_геофизика" xfId="694"/>
    <cellStyle name="_1171-20.2007 ПО Смета № 10_1750609-0234Д  1ПС + все 09.06.09_1750609-0363Д  смета № 5  (экспертиза)  _Энергосбережение доп. объемы согласов с НТЦ РН" xfId="695"/>
    <cellStyle name="_1171-20.2007 ПО Смета № 10_1750609-0234Д  1ПС + все 09.06.09_1750610-0033Д  смета  (экспертиза)" xfId="696"/>
    <cellStyle name="_1171-20.2007 ПО Смета № 10_1750609-0234Д  1ПС + все 09.06.09_1750610-0033Д  смета  (экспертиза) 2" xfId="697"/>
    <cellStyle name="_1171-20.2007 ПО Смета № 10_1750609-0234Д  1ПС + все 09.06.09_1750610-0033Д  смета  (экспертиза)_1750611-0090Д смета №10 ИИР" xfId="698"/>
    <cellStyle name="_1171-20.2007 ПО Смета № 10_1750609-0234Д  1ПС + все 09.06.09_1750610-0033Д  смета  (экспертиза)_1750611-0221Д 1ПС и сметы 20.06.11-электроснабж" xfId="699"/>
    <cellStyle name="_1171-20.2007 ПО Смета № 10_1750609-0234Д  1ПС + все 09.06.09_1750610-0033Д  смета  (экспертиза)_аннулиров.  " xfId="700"/>
    <cellStyle name="_1171-20.2007 ПО Смета № 10_1750609-0234Д  1ПС + все 09.06.09_1750610-0033Д  смета  (экспертиза)_ДС №4 17506090211Д004  переходы через Хету 21.10.2011" xfId="701"/>
    <cellStyle name="_1171-20.2007 ПО Смета № 10_1750609-0234Д  1ПС + все 09.06.09_1750610-0033Д  смета  (экспертиза)_СМЕТА №1 ВЛ 35кВ Больщая Хета и Габариты_30.09.2011" xfId="702"/>
    <cellStyle name="_1171-20.2007 ПО Смета № 10_1750609-0234Д  1ПС + все 09.06.09_1750610-0033Д  смета  (экспертиза)_Смета АСУТП 1750611-0162Д " xfId="703"/>
    <cellStyle name="_1171-20.2007 ПО Смета № 10_1750609-0234Д  1ПС + все 09.06.09_1750610-0033Д  смета  (экспертиза)_смета к акту выбора " xfId="704"/>
    <cellStyle name="_1171-20.2007 ПО Смета № 10_1750609-0234Д  1ПС + все 09.06.09_1750610-0033Д  смета  (экспертиза)_смета к доп объемы_согласов с НТЦ РН" xfId="705"/>
    <cellStyle name="_1171-20.2007 ПО Смета № 10_1750609-0234Д  1ПС + все 09.06.09_1750610-0033Д  смета  (экспертиза)_Смета на инжиниринговые услуги   " xfId="706"/>
    <cellStyle name="_1171-20.2007 ПО Смета № 10_1750609-0234Д  1ПС + все 09.06.09_1750610-0033Д  смета  (экспертиза)_Смета с прилож  1750611-0162Д   со сметой РГИ  18.10.11" xfId="707"/>
    <cellStyle name="_1171-20.2007 ПО Смета № 10_1750609-0234Д  1ПС + все 09.06.09_1750610-0033Д  смета  (экспертиза)_Энергосбережение доп. объемы согласов с НТЦ РН" xfId="708"/>
    <cellStyle name="_1171-20.2007 ПО Смета № 10_1750609-0234Д  1ПС + все 09.06.09_1750610-0072Д011 1 ПС и сметы ГТЭС_Хасырей" xfId="709"/>
    <cellStyle name="_1171-20.2007 ПО Смета № 10_1750609-0234Д  1ПС + все 09.06.09_1750610-0072Д011 1 ПС и сметы ГТЭС_Хасырей_Смета на инжиниринговые услуги   " xfId="710"/>
    <cellStyle name="_1171-20.2007 ПО Смета № 10_1750609-0234Д  1ПС + все 09.06.09_1750611-0046Д смета №1 ИИР" xfId="711"/>
    <cellStyle name="_1171-20.2007 ПО Смета № 10_1750609-0234Д  1ПС + все 09.06.09_1750611-0046Д смета №1 ИИР 2" xfId="712"/>
    <cellStyle name="_1171-20.2007 ПО Смета № 10_1750609-0234Д  1ПС + все 09.06.09_1750611-0088Д   Сводная 1ПС и  сметы корректир  06 04 2011" xfId="713"/>
    <cellStyle name="_1171-20.2007 ПО Смета № 10_1750609-0234Д  1ПС + все 09.06.09_1750611-0088Д   Сводная 1ПС и  сметы корректир  06 04 2011 2" xfId="714"/>
    <cellStyle name="_1171-20.2007 ПО Смета № 10_1750609-0234Д  1ПС + все 09.06.09_1750611-0090Д смета №10 ИИР" xfId="715"/>
    <cellStyle name="_1171-20.2007 ПО Смета № 10_1750609-0234Д  1ПС + все 09.06.09_1750611-0091Д Сводная смета 1ПС  и сметы (05.05.11 г.)    " xfId="716"/>
    <cellStyle name="_1171-20.2007 ПО Смета № 10_1750609-0234Д  1ПС + все 09.06.09_1750611-0096Д Сводная_смета 1ПС  и сметы  ЖВП (25.03.11 г.)  " xfId="717"/>
    <cellStyle name="_1171-20.2007 ПО Смета № 10_1750609-0234Д  1ПС + все 09.06.09_1750611-0096Д Сводная_смета 1ПС  и сметы (Приложение №5 №6)" xfId="718"/>
    <cellStyle name="_1171-20.2007 ПО Смета № 10_1750609-0234Д  1ПС + все 09.06.09_1750611-0125Д - 1ПС ИИР  27 07 2011 (3) - согласована" xfId="719"/>
    <cellStyle name="_1171-20.2007 ПО Смета № 10_1750609-0234Д  1ПС + все 09.06.09_1750611-0125Д - 1ПС ИИР  27.07.2011" xfId="720"/>
    <cellStyle name="_1171-20.2007 ПО Смета № 10_1750609-0234Д  1ПС + все 09.06.09_1750611-0221Д 1ПС и сметы 20.06.11-электроснабж" xfId="721"/>
    <cellStyle name="_1171-20.2007 ПО Смета № 10_1750609-0234Д  1ПС + все 09.06.09_аннулиров.  " xfId="722"/>
    <cellStyle name="_1171-20.2007 ПО Смета № 10_1750609-0234Д  1ПС + все 09.06.09_блок-контейнер " xfId="723"/>
    <cellStyle name="_1171-20.2007 ПО Смета № 10_1750609-0234Д  1ПС + все 09.06.09_Геострой(1).Хасырей-компрессорная.откор  24 03 10" xfId="724"/>
    <cellStyle name="_1171-20.2007 ПО Смета № 10_1750609-0234Д  1ПС + все 09.06.09_Геострой(1).Хасырей-компрессорная.откор  24 03 10_Смета на инжиниринговые услуги   " xfId="725"/>
    <cellStyle name="_1171-20.2007 ПО Смета № 10_1750609-0234Д  1ПС + все 09.06.09_ДС №4 17506090211Д004  переходы через Хету 21.10.2011" xfId="726"/>
    <cellStyle name="_1171-20.2007 ПО Смета № 10_1750609-0234Д  1ПС + все 09.06.09_КТП" xfId="727"/>
    <cellStyle name="_1171-20.2007 ПО Смета № 10_1750609-0234Д  1ПС + все 09.06.09_ЛВС" xfId="728"/>
    <cellStyle name="_1171-20.2007 ПО Смета № 10_1750609-0234Д  1ПС + все 09.06.09_объемы гидро Карсовайское" xfId="729"/>
    <cellStyle name="_1171-20.2007 ПО Смета № 10_1750609-0234Д  1ПС + все 09.06.09_объемы гидро Карсовайское_Смета на инжиниринговые услуги   " xfId="730"/>
    <cellStyle name="_1171-20.2007 ПО Смета № 10_1750609-0234Д  1ПС + все 09.06.09_предварит гидро Ниричар" xfId="731"/>
    <cellStyle name="_1171-20.2007 ПО Смета № 10_1750609-0234Д  1ПС + все 09.06.09_СМЕТА №1 ВЛ 35кВ Больщая Хета и Габариты_30.09.2011" xfId="732"/>
    <cellStyle name="_1171-20.2007 ПО Смета № 10_1750609-0234Д  1ПС + все 09.06.09_Смета АСУТП 1750611-0162Д " xfId="733"/>
    <cellStyle name="_1171-20.2007 ПО Смета № 10_1750609-0234Д  1ПС + все 09.06.09_смета к акту выбора " xfId="734"/>
    <cellStyle name="_1171-20.2007 ПО Смета № 10_1750609-0234Д  1ПС + все 09.06.09_смета к доп объемы_согласов с НТЦ РН" xfId="735"/>
    <cellStyle name="_1171-20.2007 ПО Смета № 10_1750609-0234Д  1ПС + все 09.06.09_Смета на инжиниринговые услуги   " xfId="736"/>
    <cellStyle name="_1171-20.2007 ПО Смета № 10_1750609-0234Д  1ПС + все 09.06.09_Смета на РКЗ от 27.07.11 г. " xfId="737"/>
    <cellStyle name="_1171-20.2007 ПО Смета № 10_1750609-0234Д  1ПС + все 09.06.09_смета предварит гидро дорога Кынское _ НПС2 Ванкор_Пурпе" xfId="738"/>
    <cellStyle name="_1171-20.2007 ПО Смета № 10_1750609-0234Д  1ПС + все 09.06.09_Смета с прилож  1750611-0162Д   со сметой РГИ  18.10.11" xfId="739"/>
    <cellStyle name="_1171-20.2007 ПО Смета № 10_1750609-0234Д  1ПС + все 09.06.09_Смета ЦПС доп.работа каб сети ТЗ" xfId="740"/>
    <cellStyle name="_1171-20.2007 ПО Смета № 10_1750609-0234Д  1ПС + все 09.06.09_Смета_1750609-0458Д_Комплекс утилизации_геофизика" xfId="741"/>
    <cellStyle name="_1171-20.2007 ПО Смета № 10_1750609-0234Д  1ПС + все 09.06.09_СПД" xfId="742"/>
    <cellStyle name="_1171-20.2007 ПО Смета № 10_1750609-0234Д  1ПС + все 09.06.09_Энергосбережение доп. объемы согласов с НТЦ РН" xfId="743"/>
    <cellStyle name="_1171-20.2007 ПО Смета № 10_1750609-0258Д  1ПС + все сметы  01 07 10" xfId="744"/>
    <cellStyle name="_1171-20.2007 ПО Смета № 10_1750609-0261Д смета №1 ИИР" xfId="745"/>
    <cellStyle name="_1171-20.2007 ПО Смета № 10_1750609-0261Д смета №1 ИИР 2" xfId="746"/>
    <cellStyle name="_1171-20.2007 ПО Смета № 10_1750609-0261Д смета №1 ИИР_1750609-0211Д002 Сводная смета  (Приложение №4)" xfId="747"/>
    <cellStyle name="_1171-20.2007 ПО Смета № 10_1750609-0261Д смета №1 ИИР_1750610-0072Д011 1 ПС и сметы ГТЭС_Хасырей" xfId="748"/>
    <cellStyle name="_1171-20.2007 ПО Смета № 10_1750609-0261Д смета №1 ИИР_1750610-0072Д011 1 ПС и сметы ГТЭС_Хасырей_Смета на инжиниринговые услуги   " xfId="749"/>
    <cellStyle name="_1171-20.2007 ПО Смета № 10_1750609-0261Д смета №1 ИИР_1750611-0046Д смета №1 ИИР" xfId="750"/>
    <cellStyle name="_1171-20.2007 ПО Смета № 10_1750609-0261Д смета №1 ИИР_1750611-0046Д смета №1 ИИР 2" xfId="751"/>
    <cellStyle name="_1171-20.2007 ПО Смета № 10_1750609-0261Д смета №1 ИИР_1750611-0088Д   Сводная 1ПС и  сметы корректир  06 04 2011" xfId="752"/>
    <cellStyle name="_1171-20.2007 ПО Смета № 10_1750609-0261Д смета №1 ИИР_1750611-0088Д   Сводная 1ПС и  сметы корректир  06 04 2011 2" xfId="753"/>
    <cellStyle name="_1171-20.2007 ПО Смета № 10_1750609-0261Д смета №1 ИИР_1750611-0090Д смета №10 ИИР" xfId="754"/>
    <cellStyle name="_1171-20.2007 ПО Смета № 10_1750609-0261Д смета №1 ИИР_1750611-0221Д 1ПС и сметы 20.06.11-электроснабж" xfId="755"/>
    <cellStyle name="_1171-20.2007 ПО Смета № 10_1750609-0261Д смета №1 ИИР_аннулиров.  " xfId="756"/>
    <cellStyle name="_1171-20.2007 ПО Смета № 10_1750609-0261Д смета №1 ИИР_блок-контейнер " xfId="757"/>
    <cellStyle name="_1171-20.2007 ПО Смета № 10_1750609-0261Д смета №1 ИИР_Геострой(1).Хасырей-компрессорная.откор  24 03 10" xfId="758"/>
    <cellStyle name="_1171-20.2007 ПО Смета № 10_1750609-0261Д смета №1 ИИР_Геострой(1).Хасырей-компрессорная.откор  24 03 10_Смета на инжиниринговые услуги   " xfId="759"/>
    <cellStyle name="_1171-20.2007 ПО Смета № 10_1750609-0261Д смета №1 ИИР_ДС №4 17506090211Д004  переходы через Хету 21.10.2011" xfId="760"/>
    <cellStyle name="_1171-20.2007 ПО Смета № 10_1750609-0261Д смета №1 ИИР_КТП" xfId="761"/>
    <cellStyle name="_1171-20.2007 ПО Смета № 10_1750609-0261Д смета №1 ИИР_ЛВС" xfId="762"/>
    <cellStyle name="_1171-20.2007 ПО Смета № 10_1750609-0261Д смета №1 ИИР_объемы гидро Карсовайское" xfId="763"/>
    <cellStyle name="_1171-20.2007 ПО Смета № 10_1750609-0261Д смета №1 ИИР_объемы гидро Карсовайское_Смета на инжиниринговые услуги   " xfId="764"/>
    <cellStyle name="_1171-20.2007 ПО Смета № 10_1750609-0261Д смета №1 ИИР_предварит гидро Ниричар" xfId="765"/>
    <cellStyle name="_1171-20.2007 ПО Смета № 10_1750609-0261Д смета №1 ИИР_СМЕТА №1 ВЛ 35кВ Больщая Хета и Габариты_30.09.2011" xfId="766"/>
    <cellStyle name="_1171-20.2007 ПО Смета № 10_1750609-0261Д смета №1 ИИР_Смета АСУТП 1750611-0162Д " xfId="767"/>
    <cellStyle name="_1171-20.2007 ПО Смета № 10_1750609-0261Д смета №1 ИИР_смета к акту выбора " xfId="768"/>
    <cellStyle name="_1171-20.2007 ПО Смета № 10_1750609-0261Д смета №1 ИИР_смета к доп объемы_согласов с НТЦ РН" xfId="769"/>
    <cellStyle name="_1171-20.2007 ПО Смета № 10_1750609-0261Д смета №1 ИИР_Смета на инжиниринговые услуги   " xfId="770"/>
    <cellStyle name="_1171-20.2007 ПО Смета № 10_1750609-0261Д смета №1 ИИР_смета предварит гидро дорога Кынское _ НПС2 Ванкор_Пурпе" xfId="771"/>
    <cellStyle name="_1171-20.2007 ПО Смета № 10_1750609-0261Д смета №1 ИИР_Смета с прилож  1750611-0162Д   со сметой РГИ  18.10.11" xfId="772"/>
    <cellStyle name="_1171-20.2007 ПО Смета № 10_1750609-0261Д смета №1 ИИР_СПД" xfId="773"/>
    <cellStyle name="_1171-20.2007 ПО Смета № 10_1750609-0261Д смета №1 ИИР_Энергосбережение доп. объемы согласов с НТЦ РН" xfId="774"/>
    <cellStyle name="_1171-20.2007 ПО Смета № 10_1750609-0262Д смета №1 ИИР" xfId="775"/>
    <cellStyle name="_1171-20.2007 ПО Смета № 10_1750609-0262Д смета №1 ИИР 2" xfId="776"/>
    <cellStyle name="_1171-20.2007 ПО Смета № 10_1750609-0262Д смета №1 ИИР_1750609-0211Д002 Сводная смета  (Приложение №4)" xfId="777"/>
    <cellStyle name="_1171-20.2007 ПО Смета № 10_1750609-0262Д смета №1 ИИР_1750610-0072Д011 1 ПС и сметы ГТЭС_Хасырей" xfId="778"/>
    <cellStyle name="_1171-20.2007 ПО Смета № 10_1750609-0262Д смета №1 ИИР_1750610-0072Д011 1 ПС и сметы ГТЭС_Хасырей_Смета на инжиниринговые услуги   " xfId="779"/>
    <cellStyle name="_1171-20.2007 ПО Смета № 10_1750609-0262Д смета №1 ИИР_1750611-0046Д смета №1 ИИР" xfId="780"/>
    <cellStyle name="_1171-20.2007 ПО Смета № 10_1750609-0262Д смета №1 ИИР_1750611-0046Д смета №1 ИИР 2" xfId="781"/>
    <cellStyle name="_1171-20.2007 ПО Смета № 10_1750609-0262Д смета №1 ИИР_1750611-0088Д   Сводная 1ПС и  сметы корректир  06 04 2011" xfId="782"/>
    <cellStyle name="_1171-20.2007 ПО Смета № 10_1750609-0262Д смета №1 ИИР_1750611-0088Д   Сводная 1ПС и  сметы корректир  06 04 2011 2" xfId="783"/>
    <cellStyle name="_1171-20.2007 ПО Смета № 10_1750609-0262Д смета №1 ИИР_1750611-0090Д смета №10 ИИР" xfId="784"/>
    <cellStyle name="_1171-20.2007 ПО Смета № 10_1750609-0262Д смета №1 ИИР_1750611-0221Д 1ПС и сметы 20.06.11-электроснабж" xfId="785"/>
    <cellStyle name="_1171-20.2007 ПО Смета № 10_1750609-0262Д смета №1 ИИР_аннулиров.  " xfId="786"/>
    <cellStyle name="_1171-20.2007 ПО Смета № 10_1750609-0262Д смета №1 ИИР_блок-контейнер " xfId="787"/>
    <cellStyle name="_1171-20.2007 ПО Смета № 10_1750609-0262Д смета №1 ИИР_Геострой(1).Хасырей-компрессорная.откор  24 03 10" xfId="788"/>
    <cellStyle name="_1171-20.2007 ПО Смета № 10_1750609-0262Д смета №1 ИИР_Геострой(1).Хасырей-компрессорная.откор  24 03 10_Смета на инжиниринговые услуги   " xfId="789"/>
    <cellStyle name="_1171-20.2007 ПО Смета № 10_1750609-0262Д смета №1 ИИР_ДС №4 17506090211Д004  переходы через Хету 21.10.2011" xfId="790"/>
    <cellStyle name="_1171-20.2007 ПО Смета № 10_1750609-0262Д смета №1 ИИР_КТП" xfId="791"/>
    <cellStyle name="_1171-20.2007 ПО Смета № 10_1750609-0262Д смета №1 ИИР_ЛВС" xfId="792"/>
    <cellStyle name="_1171-20.2007 ПО Смета № 10_1750609-0262Д смета №1 ИИР_объемы гидро Карсовайское" xfId="793"/>
    <cellStyle name="_1171-20.2007 ПО Смета № 10_1750609-0262Д смета №1 ИИР_объемы гидро Карсовайское_Смета на инжиниринговые услуги   " xfId="794"/>
    <cellStyle name="_1171-20.2007 ПО Смета № 10_1750609-0262Д смета №1 ИИР_предварит гидро Ниричар" xfId="795"/>
    <cellStyle name="_1171-20.2007 ПО Смета № 10_1750609-0262Д смета №1 ИИР_СМЕТА №1 ВЛ 35кВ Больщая Хета и Габариты_30.09.2011" xfId="796"/>
    <cellStyle name="_1171-20.2007 ПО Смета № 10_1750609-0262Д смета №1 ИИР_Смета АСУТП 1750611-0162Д " xfId="797"/>
    <cellStyle name="_1171-20.2007 ПО Смета № 10_1750609-0262Д смета №1 ИИР_смета к акту выбора " xfId="798"/>
    <cellStyle name="_1171-20.2007 ПО Смета № 10_1750609-0262Д смета №1 ИИР_смета к доп объемы_согласов с НТЦ РН" xfId="799"/>
    <cellStyle name="_1171-20.2007 ПО Смета № 10_1750609-0262Д смета №1 ИИР_Смета на инжиниринговые услуги   " xfId="800"/>
    <cellStyle name="_1171-20.2007 ПО Смета № 10_1750609-0262Д смета №1 ИИР_смета предварит гидро дорога Кынское _ НПС2 Ванкор_Пурпе" xfId="801"/>
    <cellStyle name="_1171-20.2007 ПО Смета № 10_1750609-0262Д смета №1 ИИР_Смета с прилож  1750611-0162Д   со сметой РГИ  18.10.11" xfId="802"/>
    <cellStyle name="_1171-20.2007 ПО Смета № 10_1750609-0262Д смета №1 ИИР_СПД" xfId="803"/>
    <cellStyle name="_1171-20.2007 ПО Смета № 10_1750609-0262Д смета №1 ИИР_Энергосбережение доп. объемы согласов с НТЦ РН" xfId="804"/>
    <cellStyle name="_1171-20.2007 ПО Смета № 10_1750609-0268Д   смета № 39 (инжиниринг.)" xfId="805"/>
    <cellStyle name="_1171-20.2007 ПО Смета № 10_1750609-0268Д   смета № 39 (инжиниринг.) 2" xfId="806"/>
    <cellStyle name="_1171-20.2007 ПО Смета № 10_1750609-0268Д   смета № 39 (инжиниринг.)_1750611-0090Д смета №10 ИИР" xfId="807"/>
    <cellStyle name="_1171-20.2007 ПО Смета № 10_1750609-0268Д   смета № 39 (инжиниринг.)_1750611-0221Д 1ПС и сметы 20.06.11-электроснабж" xfId="808"/>
    <cellStyle name="_1171-20.2007 ПО Смета № 10_1750609-0268Д   смета № 39 (инжиниринг.)_аннулиров.  " xfId="809"/>
    <cellStyle name="_1171-20.2007 ПО Смета № 10_1750609-0268Д   смета № 39 (инжиниринг.)_ДС №4 17506090211Д004  переходы через Хету 21.10.2011" xfId="810"/>
    <cellStyle name="_1171-20.2007 ПО Смета № 10_1750609-0268Д   смета № 39 (инжиниринг.)_СМЕТА №1 ВЛ 35кВ Больщая Хета и Габариты_30.09.2011" xfId="811"/>
    <cellStyle name="_1171-20.2007 ПО Смета № 10_1750609-0268Д   смета № 39 (инжиниринг.)_Смета АСУТП 1750611-0162Д " xfId="812"/>
    <cellStyle name="_1171-20.2007 ПО Смета № 10_1750609-0268Д   смета № 39 (инжиниринг.)_смета к акту выбора " xfId="813"/>
    <cellStyle name="_1171-20.2007 ПО Смета № 10_1750609-0268Д   смета № 39 (инжиниринг.)_смета к доп объемы_согласов с НТЦ РН" xfId="814"/>
    <cellStyle name="_1171-20.2007 ПО Смета № 10_1750609-0268Д   смета № 39 (инжиниринг.)_Смета на инжиниринговые услуги   " xfId="815"/>
    <cellStyle name="_1171-20.2007 ПО Смета № 10_1750609-0268Д   смета № 39 (инжиниринг.)_Смета с прилож  1750611-0162Д   со сметой РГИ  18.10.11" xfId="816"/>
    <cellStyle name="_1171-20.2007 ПО Смета № 10_1750609-0268Д   смета № 39 (инжиниринг.)_Энергосбережение доп. объемы согласов с НТЦ РН" xfId="817"/>
    <cellStyle name="_1171-20.2007 ПО Смета № 10_1750609-0268Д  смета № 34 (эксперт.ДПБ) " xfId="818"/>
    <cellStyle name="_1171-20.2007 ПО Смета № 10_1750609-0268Д  смета № 34 (эксперт.ДПБ)  2" xfId="819"/>
    <cellStyle name="_1171-20.2007 ПО Смета № 10_1750609-0268Д  смета № 34 (эксперт.ДПБ) _1750611-0090Д смета №10 ИИР" xfId="820"/>
    <cellStyle name="_1171-20.2007 ПО Смета № 10_1750609-0268Д  смета № 34 (эксперт.ДПБ) _1750611-0221Д 1ПС и сметы 20.06.11-электроснабж" xfId="821"/>
    <cellStyle name="_1171-20.2007 ПО Смета № 10_1750609-0268Д  смета № 34 (эксперт.ДПБ) _аннулиров.  " xfId="822"/>
    <cellStyle name="_1171-20.2007 ПО Смета № 10_1750609-0268Д  смета № 34 (эксперт.ДПБ) _ДС №4 17506090211Д004  переходы через Хету 21.10.2011" xfId="823"/>
    <cellStyle name="_1171-20.2007 ПО Смета № 10_1750609-0268Д  смета № 34 (эксперт.ДПБ) _СМЕТА №1 ВЛ 35кВ Больщая Хета и Габариты_30.09.2011" xfId="824"/>
    <cellStyle name="_1171-20.2007 ПО Смета № 10_1750609-0268Д  смета № 34 (эксперт.ДПБ) _Смета АСУТП 1750611-0162Д " xfId="825"/>
    <cellStyle name="_1171-20.2007 ПО Смета № 10_1750609-0268Д  смета № 34 (эксперт.ДПБ) _смета к акту выбора " xfId="826"/>
    <cellStyle name="_1171-20.2007 ПО Смета № 10_1750609-0268Д  смета № 34 (эксперт.ДПБ) _смета к доп объемы_согласов с НТЦ РН" xfId="827"/>
    <cellStyle name="_1171-20.2007 ПО Смета № 10_1750609-0268Д  смета № 34 (эксперт.ДПБ) _Смета на инжиниринговые услуги   " xfId="828"/>
    <cellStyle name="_1171-20.2007 ПО Смета № 10_1750609-0268Д  смета № 34 (эксперт.ДПБ) _Смета с прилож  1750611-0162Д   со сметой РГИ  18.10.11" xfId="829"/>
    <cellStyle name="_1171-20.2007 ПО Смета № 10_1750609-0268Д  смета № 34 (эксперт.ДПБ) _Энергосбережение доп. объемы согласов с НТЦ РН" xfId="830"/>
    <cellStyle name="_1171-20.2007 ПО Смета № 10_1750609-0268Д ком. расходы  " xfId="831"/>
    <cellStyle name="_1171-20.2007 ПО Смета № 10_1750609-0268Д ком. расходы   2" xfId="832"/>
    <cellStyle name="_1171-20.2007 ПО Смета № 10_1750609-0268Д ком. расходы  _1750611-0090Д смета №10 ИИР" xfId="833"/>
    <cellStyle name="_1171-20.2007 ПО Смета № 10_1750609-0268Д ком. расходы  _1750611-0221Д 1ПС и сметы 20.06.11-электроснабж" xfId="834"/>
    <cellStyle name="_1171-20.2007 ПО Смета № 10_1750609-0268Д ком. расходы  _аннулиров.  " xfId="835"/>
    <cellStyle name="_1171-20.2007 ПО Смета № 10_1750609-0268Д ком. расходы  _ДС №4 17506090211Д004  переходы через Хету 21.10.2011" xfId="836"/>
    <cellStyle name="_1171-20.2007 ПО Смета № 10_1750609-0268Д ком. расходы  _СМЕТА №1 ВЛ 35кВ Больщая Хета и Габариты_30.09.2011" xfId="837"/>
    <cellStyle name="_1171-20.2007 ПО Смета № 10_1750609-0268Д ком. расходы  _Смета АСУТП 1750611-0162Д " xfId="838"/>
    <cellStyle name="_1171-20.2007 ПО Смета № 10_1750609-0268Д ком. расходы  _смета к акту выбора " xfId="839"/>
    <cellStyle name="_1171-20.2007 ПО Смета № 10_1750609-0268Д ком. расходы  _смета к доп объемы_согласов с НТЦ РН" xfId="840"/>
    <cellStyle name="_1171-20.2007 ПО Смета № 10_1750609-0268Д ком. расходы  _Смета на инжиниринговые услуги   " xfId="841"/>
    <cellStyle name="_1171-20.2007 ПО Смета № 10_1750609-0268Д ком. расходы  _Смета с прилож  1750611-0162Д   со сметой РГИ  18.10.11" xfId="842"/>
    <cellStyle name="_1171-20.2007 ПО Смета № 10_1750609-0268Д ком. расходы  _Энергосбережение доп. объемы согласов с НТЦ РН" xfId="843"/>
    <cellStyle name="_1171-20.2007 ПО Смета № 10_1750609-0268Д Смета № 24 Промысловые трубопроводы (П)" xfId="844"/>
    <cellStyle name="_1171-20.2007 ПО Смета № 10_1750609-0268Д Смета № 24 Промысловые трубопроводы (П) 2" xfId="845"/>
    <cellStyle name="_1171-20.2007 ПО Смета № 10_1750609-0268Д Смета № 24 Промысловые трубопроводы (П)_1750611-0090Д смета №10 ИИР" xfId="846"/>
    <cellStyle name="_1171-20.2007 ПО Смета № 10_1750609-0268Д Смета № 24 Промысловые трубопроводы (П)_1750611-0221Д 1ПС и сметы 20.06.11-электроснабж" xfId="847"/>
    <cellStyle name="_1171-20.2007 ПО Смета № 10_1750609-0268Д Смета № 24 Промысловые трубопроводы (П)_аннулиров.  " xfId="848"/>
    <cellStyle name="_1171-20.2007 ПО Смета № 10_1750609-0268Д Смета № 24 Промысловые трубопроводы (П)_ДС №4 17506090211Д004  переходы через Хету 21.10.2011" xfId="849"/>
    <cellStyle name="_1171-20.2007 ПО Смета № 10_1750609-0268Д Смета № 24 Промысловые трубопроводы (П)_СМЕТА №1 ВЛ 35кВ Больщая Хета и Габариты_30.09.2011" xfId="850"/>
    <cellStyle name="_1171-20.2007 ПО Смета № 10_1750609-0268Д Смета № 24 Промысловые трубопроводы (П)_Смета АСУТП 1750611-0162Д " xfId="851"/>
    <cellStyle name="_1171-20.2007 ПО Смета № 10_1750609-0268Д Смета № 24 Промысловые трубопроводы (П)_смета к акту выбора " xfId="852"/>
    <cellStyle name="_1171-20.2007 ПО Смета № 10_1750609-0268Д Смета № 24 Промысловые трубопроводы (П)_смета к доп объемы_согласов с НТЦ РН" xfId="853"/>
    <cellStyle name="_1171-20.2007 ПО Смета № 10_1750609-0268Д Смета № 24 Промысловые трубопроводы (П)_Смета на инжиниринговые услуги   " xfId="854"/>
    <cellStyle name="_1171-20.2007 ПО Смета № 10_1750609-0268Д Смета № 24 Промысловые трубопроводы (П)_Смета с прилож  1750611-0162Д   со сметой РГИ  18.10.11" xfId="855"/>
    <cellStyle name="_1171-20.2007 ПО Смета № 10_1750609-0268Д Смета № 24 Промысловые трубопроводы (П)_Энергосбережение доп. объемы согласов с НТЦ РН" xfId="856"/>
    <cellStyle name="_1171-20.2007 ПО Смета № 10_1750609-0268Д Смета № 25 (Узлы СОД)" xfId="857"/>
    <cellStyle name="_1171-20.2007 ПО Смета № 10_1750609-0268Д Смета № 25 (Узлы СОД) 2" xfId="858"/>
    <cellStyle name="_1171-20.2007 ПО Смета № 10_1750609-0268Д Смета № 25 (Узлы СОД)_1750611-0090Д смета №10 ИИР" xfId="859"/>
    <cellStyle name="_1171-20.2007 ПО Смета № 10_1750609-0268Д Смета № 25 (Узлы СОД)_1750611-0221Д 1ПС и сметы 20.06.11-электроснабж" xfId="860"/>
    <cellStyle name="_1171-20.2007 ПО Смета № 10_1750609-0268Д Смета № 25 (Узлы СОД)_аннулиров.  " xfId="861"/>
    <cellStyle name="_1171-20.2007 ПО Смета № 10_1750609-0268Д Смета № 25 (Узлы СОД)_ДС №4 17506090211Д004  переходы через Хету 21.10.2011" xfId="862"/>
    <cellStyle name="_1171-20.2007 ПО Смета № 10_1750609-0268Д Смета № 25 (Узлы СОД)_СМЕТА №1 ВЛ 35кВ Больщая Хета и Габариты_30.09.2011" xfId="863"/>
    <cellStyle name="_1171-20.2007 ПО Смета № 10_1750609-0268Д Смета № 25 (Узлы СОД)_Смета АСУТП 1750611-0162Д " xfId="864"/>
    <cellStyle name="_1171-20.2007 ПО Смета № 10_1750609-0268Д Смета № 25 (Узлы СОД)_смета к акту выбора " xfId="865"/>
    <cellStyle name="_1171-20.2007 ПО Смета № 10_1750609-0268Д Смета № 25 (Узлы СОД)_смета к доп объемы_согласов с НТЦ РН" xfId="866"/>
    <cellStyle name="_1171-20.2007 ПО Смета № 10_1750609-0268Д Смета № 25 (Узлы СОД)_Смета на инжиниринговые услуги   " xfId="867"/>
    <cellStyle name="_1171-20.2007 ПО Смета № 10_1750609-0268Д Смета № 25 (Узлы СОД)_Смета с прилож  1750611-0162Д   со сметой РГИ  18.10.11" xfId="868"/>
    <cellStyle name="_1171-20.2007 ПО Смета № 10_1750609-0268Д Смета № 25 (Узлы СОД)_Энергосбережение доп. объемы согласов с НТЦ РН" xfId="869"/>
    <cellStyle name="_1171-20.2007 ПО Смета № 10_1750609-0268Д Смета № 26 (низконапорн.водоводы (П)" xfId="870"/>
    <cellStyle name="_1171-20.2007 ПО Смета № 10_1750609-0268Д Смета № 26 (низконапорн.водоводы (П) 2" xfId="871"/>
    <cellStyle name="_1171-20.2007 ПО Смета № 10_1750609-0268Д Смета № 26 (низконапорн.водоводы (П)_1750611-0090Д смета №10 ИИР" xfId="872"/>
    <cellStyle name="_1171-20.2007 ПО Смета № 10_1750609-0268Д Смета № 26 (низконапорн.водоводы (П)_1750611-0221Д 1ПС и сметы 20.06.11-электроснабж" xfId="873"/>
    <cellStyle name="_1171-20.2007 ПО Смета № 10_1750609-0268Д Смета № 26 (низконапорн.водоводы (П)_аннулиров.  " xfId="874"/>
    <cellStyle name="_1171-20.2007 ПО Смета № 10_1750609-0268Д Смета № 26 (низконапорн.водоводы (П)_ДС №4 17506090211Д004  переходы через Хету 21.10.2011" xfId="875"/>
    <cellStyle name="_1171-20.2007 ПО Смета № 10_1750609-0268Д Смета № 26 (низконапорн.водоводы (П)_СМЕТА №1 ВЛ 35кВ Больщая Хета и Габариты_30.09.2011" xfId="876"/>
    <cellStyle name="_1171-20.2007 ПО Смета № 10_1750609-0268Д Смета № 26 (низконапорн.водоводы (П)_Смета АСУТП 1750611-0162Д " xfId="877"/>
    <cellStyle name="_1171-20.2007 ПО Смета № 10_1750609-0268Д Смета № 26 (низконапорн.водоводы (П)_смета к акту выбора " xfId="878"/>
    <cellStyle name="_1171-20.2007 ПО Смета № 10_1750609-0268Д Смета № 26 (низконапорн.водоводы (П)_смета к доп объемы_согласов с НТЦ РН" xfId="879"/>
    <cellStyle name="_1171-20.2007 ПО Смета № 10_1750609-0268Д Смета № 26 (низконапорн.водоводы (П)_Смета на инжиниринговые услуги   " xfId="880"/>
    <cellStyle name="_1171-20.2007 ПО Смета № 10_1750609-0268Д Смета № 26 (низконапорн.водоводы (П)_Смета с прилож  1750611-0162Д   со сметой РГИ  18.10.11" xfId="881"/>
    <cellStyle name="_1171-20.2007 ПО Смета № 10_1750609-0268Д Смета № 26 (низконапорн.водоводы (П)_Энергосбережение доп. объемы согласов с НТЦ РН" xfId="882"/>
    <cellStyle name="_1171-20.2007 ПО Смета № 10_1750609-0268Д Смета № 27  (высоконапорн. водоводы лупинги (П)" xfId="883"/>
    <cellStyle name="_1171-20.2007 ПО Смета № 10_1750609-0268Д Смета № 27  (высоконапорн. водоводы лупинги (П) 2" xfId="884"/>
    <cellStyle name="_1171-20.2007 ПО Смета № 10_1750609-0268Д Смета № 27  (высоконапорн. водоводы лупинги (П)_1750611-0090Д смета №10 ИИР" xfId="885"/>
    <cellStyle name="_1171-20.2007 ПО Смета № 10_1750609-0268Д Смета № 27  (высоконапорн. водоводы лупинги (П)_1750611-0221Д 1ПС и сметы 20.06.11-электроснабж" xfId="886"/>
    <cellStyle name="_1171-20.2007 ПО Смета № 10_1750609-0268Д Смета № 27  (высоконапорн. водоводы лупинги (П)_аннулиров.  " xfId="887"/>
    <cellStyle name="_1171-20.2007 ПО Смета № 10_1750609-0268Д Смета № 27  (высоконапорн. водоводы лупинги (П)_ДС №4 17506090211Д004  переходы через Хету 21.10.2011" xfId="888"/>
    <cellStyle name="_1171-20.2007 ПО Смета № 10_1750609-0268Д Смета № 27  (высоконапорн. водоводы лупинги (П)_СМЕТА №1 ВЛ 35кВ Больщая Хета и Габариты_30.09.2011" xfId="889"/>
    <cellStyle name="_1171-20.2007 ПО Смета № 10_1750609-0268Д Смета № 27  (высоконапорн. водоводы лупинги (П)_Смета АСУТП 1750611-0162Д " xfId="890"/>
    <cellStyle name="_1171-20.2007 ПО Смета № 10_1750609-0268Д Смета № 27  (высоконапорн. водоводы лупинги (П)_смета к акту выбора " xfId="891"/>
    <cellStyle name="_1171-20.2007 ПО Смета № 10_1750609-0268Д Смета № 27  (высоконапорн. водоводы лупинги (П)_смета к доп объемы_согласов с НТЦ РН" xfId="892"/>
    <cellStyle name="_1171-20.2007 ПО Смета № 10_1750609-0268Д Смета № 27  (высоконапорн. водоводы лупинги (П)_Смета на инжиниринговые услуги   " xfId="893"/>
    <cellStyle name="_1171-20.2007 ПО Смета № 10_1750609-0268Д Смета № 27  (высоконапорн. водоводы лупинги (П)_Смета с прилож  1750611-0162Д   со сметой РГИ  18.10.11" xfId="894"/>
    <cellStyle name="_1171-20.2007 ПО Смета № 10_1750609-0268Д Смета № 27  (высоконапорн. водоводы лупинги (П)_Энергосбережение доп. объемы согласов с НТЦ РН" xfId="895"/>
    <cellStyle name="_1171-20.2007 ПО Смета № 10_1750609-0268Д Смета № 31  (ГОЧС)" xfId="896"/>
    <cellStyle name="_1171-20.2007 ПО Смета № 10_1750609-0268Д Смета № 31  (ГОЧС) 2" xfId="897"/>
    <cellStyle name="_1171-20.2007 ПО Смета № 10_1750609-0268Д Смета № 31  (ГОЧС) кор." xfId="898"/>
    <cellStyle name="_1171-20.2007 ПО Смета № 10_1750609-0268Д Смета № 31  (ГОЧС) кор. 2" xfId="899"/>
    <cellStyle name="_1171-20.2007 ПО Смета № 10_1750609-0268Д Смета № 31  (ГОЧС) кор._1750611-0090Д смета №10 ИИР" xfId="900"/>
    <cellStyle name="_1171-20.2007 ПО Смета № 10_1750609-0268Д Смета № 31  (ГОЧС) кор._1750611-0221Д 1ПС и сметы 20.06.11-электроснабж" xfId="901"/>
    <cellStyle name="_1171-20.2007 ПО Смета № 10_1750609-0268Д Смета № 31  (ГОЧС) кор._аннулиров.  " xfId="902"/>
    <cellStyle name="_1171-20.2007 ПО Смета № 10_1750609-0268Д Смета № 31  (ГОЧС) кор._ДС №4 17506090211Д004  переходы через Хету 21.10.2011" xfId="903"/>
    <cellStyle name="_1171-20.2007 ПО Смета № 10_1750609-0268Д Смета № 31  (ГОЧС) кор._СМЕТА №1 ВЛ 35кВ Больщая Хета и Габариты_30.09.2011" xfId="904"/>
    <cellStyle name="_1171-20.2007 ПО Смета № 10_1750609-0268Д Смета № 31  (ГОЧС) кор._Смета АСУТП 1750611-0162Д " xfId="905"/>
    <cellStyle name="_1171-20.2007 ПО Смета № 10_1750609-0268Д Смета № 31  (ГОЧС) кор._смета к акту выбора " xfId="906"/>
    <cellStyle name="_1171-20.2007 ПО Смета № 10_1750609-0268Д Смета № 31  (ГОЧС) кор._смета к доп объемы_согласов с НТЦ РН" xfId="907"/>
    <cellStyle name="_1171-20.2007 ПО Смета № 10_1750609-0268Д Смета № 31  (ГОЧС) кор._Смета на инжиниринговые услуги   " xfId="908"/>
    <cellStyle name="_1171-20.2007 ПО Смета № 10_1750609-0268Д Смета № 31  (ГОЧС) кор._Смета с прилож  1750611-0162Д   со сметой РГИ  18.10.11" xfId="909"/>
    <cellStyle name="_1171-20.2007 ПО Смета № 10_1750609-0268Д Смета № 31  (ГОЧС) кор._Энергосбережение доп. объемы согласов с НТЦ РН" xfId="910"/>
    <cellStyle name="_1171-20.2007 ПО Смета № 10_1750609-0268Д Смета № 31  (ГОЧС)_1750611-0090Д смета №10 ИИР" xfId="911"/>
    <cellStyle name="_1171-20.2007 ПО Смета № 10_1750609-0268Д Смета № 31  (ГОЧС)_1750611-0221Д 1ПС и сметы 20.06.11-электроснабж" xfId="912"/>
    <cellStyle name="_1171-20.2007 ПО Смета № 10_1750609-0268Д Смета № 31  (ГОЧС)_аннулиров.  " xfId="913"/>
    <cellStyle name="_1171-20.2007 ПО Смета № 10_1750609-0268Д Смета № 31  (ГОЧС)_ДС №4 17506090211Д004  переходы через Хету 21.10.2011" xfId="914"/>
    <cellStyle name="_1171-20.2007 ПО Смета № 10_1750609-0268Д Смета № 31  (ГОЧС)_СМЕТА №1 ВЛ 35кВ Больщая Хета и Габариты_30.09.2011" xfId="915"/>
    <cellStyle name="_1171-20.2007 ПО Смета № 10_1750609-0268Д Смета № 31  (ГОЧС)_Смета АСУТП 1750611-0162Д " xfId="916"/>
    <cellStyle name="_1171-20.2007 ПО Смета № 10_1750609-0268Д Смета № 31  (ГОЧС)_смета к акту выбора " xfId="917"/>
    <cellStyle name="_1171-20.2007 ПО Смета № 10_1750609-0268Д Смета № 31  (ГОЧС)_смета к доп объемы_согласов с НТЦ РН" xfId="918"/>
    <cellStyle name="_1171-20.2007 ПО Смета № 10_1750609-0268Д Смета № 31  (ГОЧС)_Смета на инжиниринговые услуги   " xfId="919"/>
    <cellStyle name="_1171-20.2007 ПО Смета № 10_1750609-0268Д Смета № 31  (ГОЧС)_Смета с прилож  1750611-0162Д   со сметой РГИ  18.10.11" xfId="920"/>
    <cellStyle name="_1171-20.2007 ПО Смета № 10_1750609-0268Д Смета № 31  (ГОЧС)_Энергосбережение доп. объемы согласов с НТЦ РН" xfId="921"/>
    <cellStyle name="_1171-20.2007 ПО Смета № 10_1750609-0268Д Смета № 33 (декларац. пром.безопасн.)" xfId="922"/>
    <cellStyle name="_1171-20.2007 ПО Смета № 10_1750609-0268Д Смета № 33 (декларац. пром.безопасн.) 2" xfId="923"/>
    <cellStyle name="_1171-20.2007 ПО Смета № 10_1750609-0268Д Смета № 33 (декларац. пром.безопасн.)_1750611-0090Д смета №10 ИИР" xfId="924"/>
    <cellStyle name="_1171-20.2007 ПО Смета № 10_1750609-0268Д Смета № 33 (декларац. пром.безопасн.)_1750611-0221Д 1ПС и сметы 20.06.11-электроснабж" xfId="925"/>
    <cellStyle name="_1171-20.2007 ПО Смета № 10_1750609-0268Д Смета № 33 (декларац. пром.безопасн.)_аннулиров.  " xfId="926"/>
    <cellStyle name="_1171-20.2007 ПО Смета № 10_1750609-0268Д Смета № 33 (декларац. пром.безопасн.)_ДС №4 17506090211Д004  переходы через Хету 21.10.2011" xfId="927"/>
    <cellStyle name="_1171-20.2007 ПО Смета № 10_1750609-0268Д Смета № 33 (декларац. пром.безопасн.)_СМЕТА №1 ВЛ 35кВ Больщая Хета и Габариты_30.09.2011" xfId="928"/>
    <cellStyle name="_1171-20.2007 ПО Смета № 10_1750609-0268Д Смета № 33 (декларац. пром.безопасн.)_Смета АСУТП 1750611-0162Д " xfId="929"/>
    <cellStyle name="_1171-20.2007 ПО Смета № 10_1750609-0268Д Смета № 33 (декларац. пром.безопасн.)_смета к акту выбора " xfId="930"/>
    <cellStyle name="_1171-20.2007 ПО Смета № 10_1750609-0268Д Смета № 33 (декларац. пром.безопасн.)_смета к доп объемы_согласов с НТЦ РН" xfId="931"/>
    <cellStyle name="_1171-20.2007 ПО Смета № 10_1750609-0268Д Смета № 33 (декларац. пром.безопасн.)_Смета на инжиниринговые услуги   " xfId="932"/>
    <cellStyle name="_1171-20.2007 ПО Смета № 10_1750609-0268Д Смета № 33 (декларац. пром.безопасн.)_Смета с прилож  1750611-0162Д   со сметой РГИ  18.10.11" xfId="933"/>
    <cellStyle name="_1171-20.2007 ПО Смета № 10_1750609-0268Д Смета № 33 (декларац. пром.безопасн.)_Энергосбережение доп. объемы согласов с НТЦ РН" xfId="934"/>
    <cellStyle name="_1171-20.2007 ПО Смета № 10_1750609-0298Д  смета № 1 ИИР" xfId="935"/>
    <cellStyle name="_1171-20.2007 ПО Смета № 10_1750609-0298Д  смета № 1 ИИР 2" xfId="936"/>
    <cellStyle name="_1171-20.2007 ПО Смета № 10_1750609-0298Д  смета № 1 ИИР_1750611-0046Д смета №1 ИИР" xfId="937"/>
    <cellStyle name="_1171-20.2007 ПО Смета № 10_1750609-0298Д  смета № 1 ИИР_1750611-0046Д смета №1 ИИР 2" xfId="938"/>
    <cellStyle name="_1171-20.2007 ПО Смета № 10_1750609-0298Д  смета № 1 ИИР_1750611-0090Д смета №10 ИИР" xfId="939"/>
    <cellStyle name="_1171-20.2007 ПО Смета № 10_1750609-0298Д  смета № 1 ИИР_1750611-0221Д 1ПС и сметы 20.06.11-электроснабж" xfId="940"/>
    <cellStyle name="_1171-20.2007 ПО Смета № 10_1750609-0298Д  смета № 1 ИИР_аннулиров.  " xfId="941"/>
    <cellStyle name="_1171-20.2007 ПО Смета № 10_1750609-0298Д  смета № 1 ИИР_ДС №4 17506090211Д004  переходы через Хету 21.10.2011" xfId="942"/>
    <cellStyle name="_1171-20.2007 ПО Смета № 10_1750609-0298Д  смета № 1 ИИР_КТП" xfId="943"/>
    <cellStyle name="_1171-20.2007 ПО Смета № 10_1750609-0298Д  смета № 1 ИИР_предварит гидро Ниричар" xfId="944"/>
    <cellStyle name="_1171-20.2007 ПО Смета № 10_1750609-0298Д  смета № 1 ИИР_СМЕТА №1 ВЛ 35кВ Больщая Хета и Габариты_30.09.2011" xfId="945"/>
    <cellStyle name="_1171-20.2007 ПО Смета № 10_1750609-0298Д  смета № 1 ИИР_Смета АСУТП 1750611-0162Д " xfId="946"/>
    <cellStyle name="_1171-20.2007 ПО Смета № 10_1750609-0298Д  смета № 1 ИИР_Смета АСУТП 1750611-0162Д _Смета на инжиниринговые услуги   " xfId="947"/>
    <cellStyle name="_1171-20.2007 ПО Смета № 10_1750609-0298Д  смета № 1 ИИР_смета к акту выбора " xfId="948"/>
    <cellStyle name="_1171-20.2007 ПО Смета № 10_1750609-0298Д  смета № 1 ИИР_смета к доп объемы М3" xfId="949"/>
    <cellStyle name="_1171-20.2007 ПО Смета № 10_1750609-0298Д  смета № 1 ИИР_смета к доп объемы_согласов с НТЦ РН" xfId="950"/>
    <cellStyle name="_1171-20.2007 ПО Смета № 10_1750609-0298Д  смета № 1 ИИР_Смета на инжиниринговые услуги   " xfId="951"/>
    <cellStyle name="_1171-20.2007 ПО Смета № 10_1750609-0298Д  смета № 1 ИИР_смета предварит гидро дорога Кынское _ НПС2 Ванкор_Пурпе" xfId="952"/>
    <cellStyle name="_1171-20.2007 ПО Смета № 10_1750609-0298Д  смета № 1 ИИР_Смета с прилож  1750611-0162Д   со сметой РГИ  18.10.11" xfId="953"/>
    <cellStyle name="_1171-20.2007 ПО Смета № 10_1750609-0298Д  смета № 1 ИИР_Энергосбережение доп. объемы согласов с НТЦ РН" xfId="954"/>
    <cellStyle name="_1171-20.2007 ПО Смета № 10_1750609-0298Д  смета № 4 (а-д дороги)   " xfId="955"/>
    <cellStyle name="_1171-20.2007 ПО Смета № 10_1750609-0298Д  смета № 4 (а-д дороги)    2" xfId="956"/>
    <cellStyle name="_1171-20.2007 ПО Смета № 10_1750609-0298Д  смета № 4 (а-д дороги)   _1750611-0046Д смета №1 ИИР" xfId="957"/>
    <cellStyle name="_1171-20.2007 ПО Смета № 10_1750609-0298Д  смета № 4 (а-д дороги)   _1750611-0046Д смета №1 ИИР 2" xfId="958"/>
    <cellStyle name="_1171-20.2007 ПО Смета № 10_1750609-0298Д  смета № 4 (а-д дороги)   _1750611-0090Д смета №10 ИИР" xfId="959"/>
    <cellStyle name="_1171-20.2007 ПО Смета № 10_1750609-0298Д  смета № 4 (а-д дороги)   _1750611-0221Д 1ПС и сметы 20.06.11-электроснабж" xfId="960"/>
    <cellStyle name="_1171-20.2007 ПО Смета № 10_1750609-0298Д  смета № 4 (а-д дороги)   _аннулиров.  " xfId="961"/>
    <cellStyle name="_1171-20.2007 ПО Смета № 10_1750609-0298Д  смета № 4 (а-д дороги)   _ДС №4 17506090211Д004  переходы через Хету 21.10.2011" xfId="962"/>
    <cellStyle name="_1171-20.2007 ПО Смета № 10_1750609-0298Д  смета № 4 (а-д дороги)   _КТП" xfId="963"/>
    <cellStyle name="_1171-20.2007 ПО Смета № 10_1750609-0298Д  смета № 4 (а-д дороги)   _предварит гидро Ниричар" xfId="964"/>
    <cellStyle name="_1171-20.2007 ПО Смета № 10_1750609-0298Д  смета № 4 (а-д дороги)   _СМЕТА №1 ВЛ 35кВ Больщая Хета и Габариты_30.09.2011" xfId="965"/>
    <cellStyle name="_1171-20.2007 ПО Смета № 10_1750609-0298Д  смета № 4 (а-д дороги)   _Смета АСУТП 1750611-0162Д " xfId="966"/>
    <cellStyle name="_1171-20.2007 ПО Смета № 10_1750609-0298Д  смета № 4 (а-д дороги)   _Смета АСУТП 1750611-0162Д _Смета на инжиниринговые услуги   " xfId="967"/>
    <cellStyle name="_1171-20.2007 ПО Смета № 10_1750609-0298Д  смета № 4 (а-д дороги)   _смета к акту выбора " xfId="968"/>
    <cellStyle name="_1171-20.2007 ПО Смета № 10_1750609-0298Д  смета № 4 (а-д дороги)   _смета к доп объемы М3" xfId="969"/>
    <cellStyle name="_1171-20.2007 ПО Смета № 10_1750609-0298Д  смета № 4 (а-д дороги)   _смета к доп объемы_согласов с НТЦ РН" xfId="970"/>
    <cellStyle name="_1171-20.2007 ПО Смета № 10_1750609-0298Д  смета № 4 (а-д дороги)   _Смета на инжиниринговые услуги   " xfId="971"/>
    <cellStyle name="_1171-20.2007 ПО Смета № 10_1750609-0298Д  смета № 4 (а-д дороги)   _смета предварит гидро дорога Кынское _ НПС2 Ванкор_Пурпе" xfId="972"/>
    <cellStyle name="_1171-20.2007 ПО Смета № 10_1750609-0298Д  смета № 4 (а-д дороги)   _Смета с прилож  1750611-0162Д   со сметой РГИ  18.10.11" xfId="973"/>
    <cellStyle name="_1171-20.2007 ПО Смета № 10_1750609-0298Д  смета № 4 (а-д дороги)   _Энергосбережение доп. объемы согласов с НТЦ РН" xfId="974"/>
    <cellStyle name="_1171-20.2007 ПО Смета № 10_1750609-0298Д  смета № 5 (газопровод от ДКС с УПГ до ЦДКС)   " xfId="975"/>
    <cellStyle name="_1171-20.2007 ПО Смета № 10_1750609-0298Д  смета № 5 (газопровод от ДКС с УПГ до ЦДКС)    2" xfId="976"/>
    <cellStyle name="_1171-20.2007 ПО Смета № 10_1750609-0298Д  смета № 5 (газопровод от ДКС с УПГ до ЦДКС)   _1750611-0046Д смета №1 ИИР" xfId="977"/>
    <cellStyle name="_1171-20.2007 ПО Смета № 10_1750609-0298Д  смета № 5 (газопровод от ДКС с УПГ до ЦДКС)   _1750611-0046Д смета №1 ИИР 2" xfId="978"/>
    <cellStyle name="_1171-20.2007 ПО Смета № 10_1750609-0298Д  смета № 5 (газопровод от ДКС с УПГ до ЦДКС)   _1750611-0090Д смета №10 ИИР" xfId="979"/>
    <cellStyle name="_1171-20.2007 ПО Смета № 10_1750609-0298Д  смета № 5 (газопровод от ДКС с УПГ до ЦДКС)   _1750611-0221Д 1ПС и сметы 20.06.11-электроснабж" xfId="980"/>
    <cellStyle name="_1171-20.2007 ПО Смета № 10_1750609-0298Д  смета № 5 (газопровод от ДКС с УПГ до ЦДКС)   _аннулиров.  " xfId="981"/>
    <cellStyle name="_1171-20.2007 ПО Смета № 10_1750609-0298Д  смета № 5 (газопровод от ДКС с УПГ до ЦДКС)   _ДС №4 17506090211Д004  переходы через Хету 21.10.2011" xfId="982"/>
    <cellStyle name="_1171-20.2007 ПО Смета № 10_1750609-0298Д  смета № 5 (газопровод от ДКС с УПГ до ЦДКС)   _КТП" xfId="983"/>
    <cellStyle name="_1171-20.2007 ПО Смета № 10_1750609-0298Д  смета № 5 (газопровод от ДКС с УПГ до ЦДКС)   _предварит гидро Ниричар" xfId="984"/>
    <cellStyle name="_1171-20.2007 ПО Смета № 10_1750609-0298Д  смета № 5 (газопровод от ДКС с УПГ до ЦДКС)   _СМЕТА №1 ВЛ 35кВ Больщая Хета и Габариты_30.09.2011" xfId="985"/>
    <cellStyle name="_1171-20.2007 ПО Смета № 10_1750609-0298Д  смета № 5 (газопровод от ДКС с УПГ до ЦДКС)   _Смета АСУТП 1750611-0162Д " xfId="986"/>
    <cellStyle name="_1171-20.2007 ПО Смета № 10_1750609-0298Д  смета № 5 (газопровод от ДКС с УПГ до ЦДКС)   _Смета АСУТП 1750611-0162Д _Смета на инжиниринговые услуги   " xfId="987"/>
    <cellStyle name="_1171-20.2007 ПО Смета № 10_1750609-0298Д  смета № 5 (газопровод от ДКС с УПГ до ЦДКС)   _смета к акту выбора " xfId="988"/>
    <cellStyle name="_1171-20.2007 ПО Смета № 10_1750609-0298Д  смета № 5 (газопровод от ДКС с УПГ до ЦДКС)   _смета к доп объемы М3" xfId="989"/>
    <cellStyle name="_1171-20.2007 ПО Смета № 10_1750609-0298Д  смета № 5 (газопровод от ДКС с УПГ до ЦДКС)   _смета к доп объемы_согласов с НТЦ РН" xfId="990"/>
    <cellStyle name="_1171-20.2007 ПО Смета № 10_1750609-0298Д  смета № 5 (газопровод от ДКС с УПГ до ЦДКС)   _Смета на инжиниринговые услуги   " xfId="991"/>
    <cellStyle name="_1171-20.2007 ПО Смета № 10_1750609-0298Д  смета № 5 (газопровод от ДКС с УПГ до ЦДКС)   _смета предварит гидро дорога Кынское _ НПС2 Ванкор_Пурпе" xfId="992"/>
    <cellStyle name="_1171-20.2007 ПО Смета № 10_1750609-0298Д  смета № 5 (газопровод от ДКС с УПГ до ЦДКС)   _Смета с прилож  1750611-0162Д   со сметой РГИ  18.10.11" xfId="993"/>
    <cellStyle name="_1171-20.2007 ПО Смета № 10_1750609-0298Д  смета № 5 (газопровод от ДКС с УПГ до ЦДКС)   _Энергосбережение доп. объемы согласов с НТЦ РН" xfId="994"/>
    <cellStyle name="_1171-20.2007 ПО Смета № 10_1750609-0298Д  смета № 6 (СОД и запорн. арматура)   " xfId="995"/>
    <cellStyle name="_1171-20.2007 ПО Смета № 10_1750609-0298Д  смета № 6 (СОД и запорн. арматура)    2" xfId="996"/>
    <cellStyle name="_1171-20.2007 ПО Смета № 10_1750609-0298Д  смета № 6 (СОД и запорн. арматура)   _1750611-0046Д смета №1 ИИР" xfId="997"/>
    <cellStyle name="_1171-20.2007 ПО Смета № 10_1750609-0298Д  смета № 6 (СОД и запорн. арматура)   _1750611-0046Д смета №1 ИИР 2" xfId="998"/>
    <cellStyle name="_1171-20.2007 ПО Смета № 10_1750609-0298Д  смета № 6 (СОД и запорн. арматура)   _1750611-0090Д смета №10 ИИР" xfId="999"/>
    <cellStyle name="_1171-20.2007 ПО Смета № 10_1750609-0298Д  смета № 6 (СОД и запорн. арматура)   _1750611-0221Д 1ПС и сметы 20.06.11-электроснабж" xfId="1000"/>
    <cellStyle name="_1171-20.2007 ПО Смета № 10_1750609-0298Д  смета № 6 (СОД и запорн. арматура)   _аннулиров.  " xfId="1001"/>
    <cellStyle name="_1171-20.2007 ПО Смета № 10_1750609-0298Д  смета № 6 (СОД и запорн. арматура)   _ДС №4 17506090211Д004  переходы через Хету 21.10.2011" xfId="1002"/>
    <cellStyle name="_1171-20.2007 ПО Смета № 10_1750609-0298Д  смета № 6 (СОД и запорн. арматура)   _КТП" xfId="1003"/>
    <cellStyle name="_1171-20.2007 ПО Смета № 10_1750609-0298Д  смета № 6 (СОД и запорн. арматура)   _предварит гидро Ниричар" xfId="1004"/>
    <cellStyle name="_1171-20.2007 ПО Смета № 10_1750609-0298Д  смета № 6 (СОД и запорн. арматура)   _СМЕТА №1 ВЛ 35кВ Больщая Хета и Габариты_30.09.2011" xfId="1005"/>
    <cellStyle name="_1171-20.2007 ПО Смета № 10_1750609-0298Д  смета № 6 (СОД и запорн. арматура)   _Смета АСУТП 1750611-0162Д " xfId="1006"/>
    <cellStyle name="_1171-20.2007 ПО Смета № 10_1750609-0298Д  смета № 6 (СОД и запорн. арматура)   _Смета АСУТП 1750611-0162Д _Смета на инжиниринговые услуги   " xfId="1007"/>
    <cellStyle name="_1171-20.2007 ПО Смета № 10_1750609-0298Д  смета № 6 (СОД и запорн. арматура)   _смета к акту выбора " xfId="1008"/>
    <cellStyle name="_1171-20.2007 ПО Смета № 10_1750609-0298Д  смета № 6 (СОД и запорн. арматура)   _смета к доп объемы М3" xfId="1009"/>
    <cellStyle name="_1171-20.2007 ПО Смета № 10_1750609-0298Д  смета № 6 (СОД и запорн. арматура)   _смета к доп объемы_согласов с НТЦ РН" xfId="1010"/>
    <cellStyle name="_1171-20.2007 ПО Смета № 10_1750609-0298Д  смета № 6 (СОД и запорн. арматура)   _Смета на инжиниринговые услуги   " xfId="1011"/>
    <cellStyle name="_1171-20.2007 ПО Смета № 10_1750609-0298Д  смета № 6 (СОД и запорн. арматура)   _смета предварит гидро дорога Кынское _ НПС2 Ванкор_Пурпе" xfId="1012"/>
    <cellStyle name="_1171-20.2007 ПО Смета № 10_1750609-0298Д  смета № 6 (СОД и запорн. арматура)   _Смета с прилож  1750611-0162Д   со сметой РГИ  18.10.11" xfId="1013"/>
    <cellStyle name="_1171-20.2007 ПО Смета № 10_1750609-0298Д  смета № 6 (СОД и запорн. арматура)   _Энергосбережение доп. объемы согласов с НТЦ РН" xfId="1014"/>
    <cellStyle name="_1171-20.2007 ПО Смета № 10_1750609-0298Д001  1 ПС и сметы" xfId="1015"/>
    <cellStyle name="_1171-20.2007 ПО Смета № 10_1750609-0298Д001  1 ПС и сметы 2" xfId="1016"/>
    <cellStyle name="_1171-20.2007 ПО Смета № 10_1750609-0298Д001  1 ПС и сметы_1750611-0046Д смета №1 ИИР" xfId="1017"/>
    <cellStyle name="_1171-20.2007 ПО Смета № 10_1750609-0298Д001  1 ПС и сметы_1750611-0046Д смета №1 ИИР 2" xfId="1018"/>
    <cellStyle name="_1171-20.2007 ПО Смета № 10_1750609-0298Д001  1 ПС и сметы_1750611-0090Д смета №10 ИИР" xfId="1019"/>
    <cellStyle name="_1171-20.2007 ПО Смета № 10_1750609-0298Д001  1 ПС и сметы_1750611-0221Д 1ПС и сметы 20.06.11-электроснабж" xfId="1020"/>
    <cellStyle name="_1171-20.2007 ПО Смета № 10_1750609-0298Д001  1 ПС и сметы_аннулиров.  " xfId="1021"/>
    <cellStyle name="_1171-20.2007 ПО Смета № 10_1750609-0298Д001  1 ПС и сметы_ДС №4 17506090211Д004  переходы через Хету 21.10.2011" xfId="1022"/>
    <cellStyle name="_1171-20.2007 ПО Смета № 10_1750609-0298Д001  1 ПС и сметы_КТП" xfId="1023"/>
    <cellStyle name="_1171-20.2007 ПО Смета № 10_1750609-0298Д001  1 ПС и сметы_предварит гидро Ниричар" xfId="1024"/>
    <cellStyle name="_1171-20.2007 ПО Смета № 10_1750609-0298Д001  1 ПС и сметы_СМЕТА №1 ВЛ 35кВ Больщая Хета и Габариты_30.09.2011" xfId="1025"/>
    <cellStyle name="_1171-20.2007 ПО Смета № 10_1750609-0298Д001  1 ПС и сметы_Смета АСУТП 1750611-0162Д " xfId="1026"/>
    <cellStyle name="_1171-20.2007 ПО Смета № 10_1750609-0298Д001  1 ПС и сметы_Смета АСУТП 1750611-0162Д _Смета на инжиниринговые услуги   " xfId="1027"/>
    <cellStyle name="_1171-20.2007 ПО Смета № 10_1750609-0298Д001  1 ПС и сметы_смета к акту выбора " xfId="1028"/>
    <cellStyle name="_1171-20.2007 ПО Смета № 10_1750609-0298Д001  1 ПС и сметы_смета к доп объемы М3" xfId="1029"/>
    <cellStyle name="_1171-20.2007 ПО Смета № 10_1750609-0298Д001  1 ПС и сметы_смета к доп объемы_согласов с НТЦ РН" xfId="1030"/>
    <cellStyle name="_1171-20.2007 ПО Смета № 10_1750609-0298Д001  1 ПС и сметы_Смета на инжиниринговые услуги   " xfId="1031"/>
    <cellStyle name="_1171-20.2007 ПО Смета № 10_1750609-0298Д001  1 ПС и сметы_смета предварит гидро дорога Кынское _ НПС2 Ванкор_Пурпе" xfId="1032"/>
    <cellStyle name="_1171-20.2007 ПО Смета № 10_1750609-0298Д001  1 ПС и сметы_Смета с прилож  1750611-0162Д   со сметой РГИ  18.10.11" xfId="1033"/>
    <cellStyle name="_1171-20.2007 ПО Смета № 10_1750609-0298Д001  1 ПС и сметы_Энергосбережение доп. объемы согласов с НТЦ РН" xfId="1034"/>
    <cellStyle name="_1171-20.2007 ПО Смета № 10_1750609-0348Д - смета" xfId="1035"/>
    <cellStyle name="_1171-20.2007 ПО Смета № 10_1750609-0363Д   смета на эксперт." xfId="1036"/>
    <cellStyle name="_1171-20.2007 ПО Смета № 10_1750609-0363Д   смета на эксперт. 2" xfId="1037"/>
    <cellStyle name="_1171-20.2007 ПО Смета № 10_1750609-0363Д   смета на эксперт._РЗ ЛКОУ-400 (ПР)" xfId="1038"/>
    <cellStyle name="_1171-20.2007 ПО Смета № 10_1750609-0363Д  смета № 5  (экспертиза)  " xfId="1039"/>
    <cellStyle name="_1171-20.2007 ПО Смета № 10_1750609-0363Д  смета № 5  (экспертиза)   2" xfId="1040"/>
    <cellStyle name="_1171-20.2007 ПО Смета № 10_1750609-0363Д  смета № 5  (экспертиза)  _1750611-0090Д смета №10 ИИР" xfId="1041"/>
    <cellStyle name="_1171-20.2007 ПО Смета № 10_1750609-0363Д  смета № 5  (экспертиза)  _1750611-0091Д Сводная смета 1ПС  и сметы (05.05.11 г.)    " xfId="1042"/>
    <cellStyle name="_1171-20.2007 ПО Смета № 10_1750609-0363Д  смета № 5  (экспертиза)  _1750611-0096Д Сводная_смета 1ПС  и сметы  ЖВП (25.03.11 г.)  " xfId="1043"/>
    <cellStyle name="_1171-20.2007 ПО Смета № 10_1750609-0363Д  смета № 5  (экспертиза)  _1750611-0096Д Сводная_смета 1ПС  и сметы (Приложение №5 №6)" xfId="1044"/>
    <cellStyle name="_1171-20.2007 ПО Смета № 10_1750609-0363Д  смета № 5  (экспертиза)  _1750611-0125Д - 1ПС ИИР  27 07 2011 (3) - согласована" xfId="1045"/>
    <cellStyle name="_1171-20.2007 ПО Смета № 10_1750609-0363Д  смета № 5  (экспертиза)  _1750611-0125Д - 1ПС ИИР  27.07.2011" xfId="1046"/>
    <cellStyle name="_1171-20.2007 ПО Смета № 10_1750609-0363Д  смета № 5  (экспертиза)  _1750611-0221Д 1ПС и сметы 20.06.11-электроснабж" xfId="1047"/>
    <cellStyle name="_1171-20.2007 ПО Смета № 10_1750609-0363Д  смета № 5  (экспертиза)  _аннулиров.  " xfId="1048"/>
    <cellStyle name="_1171-20.2007 ПО Смета № 10_1750609-0363Д  смета № 5  (экспертиза)  _ДС №4 17506090211Д004  переходы через Хету 21.10.2011" xfId="1049"/>
    <cellStyle name="_1171-20.2007 ПО Смета № 10_1750609-0363Д  смета № 5  (экспертиза)  _СМЕТА №1 ВЛ 35кВ Больщая Хета и Габариты_30.09.2011" xfId="1050"/>
    <cellStyle name="_1171-20.2007 ПО Смета № 10_1750609-0363Д  смета № 5  (экспертиза)  _Смета АСУТП 1750611-0162Д " xfId="1051"/>
    <cellStyle name="_1171-20.2007 ПО Смета № 10_1750609-0363Д  смета № 5  (экспертиза)  _смета к акту выбора " xfId="1052"/>
    <cellStyle name="_1171-20.2007 ПО Смета № 10_1750609-0363Д  смета № 5  (экспертиза)  _смета к доп объемы_согласов с НТЦ РН" xfId="1053"/>
    <cellStyle name="_1171-20.2007 ПО Смета № 10_1750609-0363Д  смета № 5  (экспертиза)  _Смета на инжиниринговые услуги   " xfId="1054"/>
    <cellStyle name="_1171-20.2007 ПО Смета № 10_1750609-0363Д  смета № 5  (экспертиза)  _Смета на РКЗ от 27.07.11 г. " xfId="1055"/>
    <cellStyle name="_1171-20.2007 ПО Смета № 10_1750609-0363Д  смета № 5  (экспертиза)  _Смета с прилож  1750611-0162Д   со сметой РГИ  18.10.11" xfId="1056"/>
    <cellStyle name="_1171-20.2007 ПО Смета № 10_1750609-0363Д  смета № 5  (экспертиза)  _Смета_1750609-0458Д_Комплекс утилизации_геофизика" xfId="1057"/>
    <cellStyle name="_1171-20.2007 ПО Смета № 10_1750609-0363Д  смета № 5  (экспертиза)  _Энергосбережение доп. объемы согласов с НТЦ РН" xfId="1058"/>
    <cellStyle name="_1171-20.2007 ПО Смета № 10_1750609-0384Д   1ПС  (0-1200м)  26.10.09" xfId="1059"/>
    <cellStyle name="_1171-20.2007 ПО Смета № 10_1750609-0384Д   1ПС  (0-1200м)  26.10.09 2" xfId="1060"/>
    <cellStyle name="_1171-20.2007 ПО Смета № 10_1750609-0384Д   1ПС  (0-1200м)  26.10.09_1750611-0090Д смета №10 ИИР" xfId="1061"/>
    <cellStyle name="_1171-20.2007 ПО Смета № 10_1750609-0384Д   1ПС  (0-1200м)  26.10.09_1750611-0221Д 1ПС и сметы 20.06.11-электроснабж" xfId="1062"/>
    <cellStyle name="_1171-20.2007 ПО Смета № 10_1750609-0384Д   1ПС  (0-1200м)  26.10.09_аннулиров.  " xfId="1063"/>
    <cellStyle name="_1171-20.2007 ПО Смета № 10_1750609-0384Д   1ПС  (0-1200м)  26.10.09_ДС №4 17506090211Д004  переходы через Хету 21.10.2011" xfId="1064"/>
    <cellStyle name="_1171-20.2007 ПО Смета № 10_1750609-0384Д   1ПС  (0-1200м)  26.10.09_СМЕТА №1 ВЛ 35кВ Больщая Хета и Габариты_30.09.2011" xfId="1065"/>
    <cellStyle name="_1171-20.2007 ПО Смета № 10_1750609-0384Д   1ПС  (0-1200м)  26.10.09_Смета АСУТП 1750611-0162Д " xfId="1066"/>
    <cellStyle name="_1171-20.2007 ПО Смета № 10_1750609-0384Д   1ПС  (0-1200м)  26.10.09_смета к акту выбора " xfId="1067"/>
    <cellStyle name="_1171-20.2007 ПО Смета № 10_1750609-0384Д   1ПС  (0-1200м)  26.10.09_смета к доп объемы_согласов с НТЦ РН" xfId="1068"/>
    <cellStyle name="_1171-20.2007 ПО Смета № 10_1750609-0384Д   1ПС  (0-1200м)  26.10.09_Смета на инжиниринговые услуги   " xfId="1069"/>
    <cellStyle name="_1171-20.2007 ПО Смета № 10_1750609-0384Д   1ПС  (0-1200м)  26.10.09_Смета с прилож  1750611-0162Д   со сметой РГИ  18.10.11" xfId="1070"/>
    <cellStyle name="_1171-20.2007 ПО Смета № 10_1750609-0384Д   1ПС  (0-1200м)  26.10.09_Энергосбережение доп. объемы согласов с НТЦ РН" xfId="1071"/>
    <cellStyle name="_1171-20.2007 ПО Смета № 10_1750609-0458Д003 смета №6 ИИР" xfId="1072"/>
    <cellStyle name="_1171-20.2007 ПО Смета № 10_1750609-0470Д   1ПС  (0-1250м)  27 02 10" xfId="1073"/>
    <cellStyle name="_1171-20.2007 ПО Смета № 10_1750609-0470Д   1ПС  (0-1250м)  27 02 10_Смета на инжиниринговые услуги   " xfId="1074"/>
    <cellStyle name="_1171-20.2007 ПО Смета № 10_1750610_0033Д - водовод и коммуникации_геофиз исполн" xfId="1075"/>
    <cellStyle name="_1171-20.2007 ПО Смета № 10_1750610_0033Д - водовод и коммуникации_геофиз исполн 2" xfId="1076"/>
    <cellStyle name="_1171-20.2007 ПО Смета № 10_1750610_0033Д - водовод и коммуникации_геофиз исполн_аннулиров.  " xfId="1077"/>
    <cellStyle name="_1171-20.2007 ПО Смета № 10_1750610_0033Д - водовод и коммуникации_геофиз исполн_ДС №4 17506090211Д004  переходы через Хету 21.10.2011" xfId="1078"/>
    <cellStyle name="_1171-20.2007 ПО Смета № 10_1750610_0033Д - водовод и коммуникации_геофиз исполн_КТП" xfId="1079"/>
    <cellStyle name="_1171-20.2007 ПО Смета № 10_1750610_0033Д - водовод и коммуникации_геофиз исполн_СМЕТА №1 ВЛ 35кВ Больщая Хета и Габариты_30.09.2011" xfId="1080"/>
    <cellStyle name="_1171-20.2007 ПО Смета № 10_1750610_0033Д - водовод и коммуникации_геофиз исполн_Смета на инжиниринговые услуги   " xfId="1081"/>
    <cellStyle name="_1171-20.2007 ПО Смета № 10_1750610_0033Д - насосная 2 подъема_геофиз исполн" xfId="1082"/>
    <cellStyle name="_1171-20.2007 ПО Смета № 10_1750610_0033Д - насосная 2 подъема_геофиз исполн 2" xfId="1083"/>
    <cellStyle name="_1171-20.2007 ПО Смета № 10_1750610_0033Д - насосная 2 подъема_геофиз исполн_аннулиров.  " xfId="1084"/>
    <cellStyle name="_1171-20.2007 ПО Смета № 10_1750610_0033Д - насосная 2 подъема_геофиз исполн_ДС №4 17506090211Д004  переходы через Хету 21.10.2011" xfId="1085"/>
    <cellStyle name="_1171-20.2007 ПО Смета № 10_1750610_0033Д - насосная 2 подъема_геофиз исполн_КТП" xfId="1086"/>
    <cellStyle name="_1171-20.2007 ПО Смета № 10_1750610_0033Д - насосная 2 подъема_геофиз исполн_СМЕТА №1 ВЛ 35кВ Больщая Хета и Габариты_30.09.2011" xfId="1087"/>
    <cellStyle name="_1171-20.2007 ПО Смета № 10_1750610_0033Д - насосная 2 подъема_геофиз исполн_Смета на инжиниринговые услуги   " xfId="1088"/>
    <cellStyle name="_1171-20.2007 ПО Смета № 10_1750610_0033Д Исполнит объемы экол" xfId="1089"/>
    <cellStyle name="_1171-20.2007 ПО Смета № 10_1750610_0033Д Исполнит объемы экол 2" xfId="1090"/>
    <cellStyle name="_1171-20.2007 ПО Смета № 10_1750610_0033Д Исполнит объемы экол_аннулиров.  " xfId="1091"/>
    <cellStyle name="_1171-20.2007 ПО Смета № 10_1750610_0033Д Исполнит объемы экол_ДС №4 17506090211Д004  переходы через Хету 21.10.2011" xfId="1092"/>
    <cellStyle name="_1171-20.2007 ПО Смета № 10_1750610_0033Д Исполнит объемы экол_КТП" xfId="1093"/>
    <cellStyle name="_1171-20.2007 ПО Смета № 10_1750610_0033Д Исполнит объемы экол_СМЕТА №1 ВЛ 35кВ Больщая Хета и Габариты_30.09.2011" xfId="1094"/>
    <cellStyle name="_1171-20.2007 ПО Смета № 10_1750610_0033Д Исполнит объемы экол_Смета на инжиниринговые услуги   " xfId="1095"/>
    <cellStyle name="_1171-20.2007 ПО Смета № 10_1750610_0033Д_исполнит гидро водовод Делингде том 2" xfId="1096"/>
    <cellStyle name="_1171-20.2007 ПО Смета № 10_1750610_0033Д_исполнит гидро водовод Делингде том 2 2" xfId="1097"/>
    <cellStyle name="_1171-20.2007 ПО Смета № 10_1750610_0033Д_исполнит гидро водовод Делингде том 2_аннулиров.  " xfId="1098"/>
    <cellStyle name="_1171-20.2007 ПО Смета № 10_1750610_0033Д_исполнит гидро водовод Делингде том 2_ДС №4 17506090211Д004  переходы через Хету 21.10.2011" xfId="1099"/>
    <cellStyle name="_1171-20.2007 ПО Смета № 10_1750610_0033Д_исполнит гидро водовод Делингде том 2_КТП" xfId="1100"/>
    <cellStyle name="_1171-20.2007 ПО Смета № 10_1750610_0033Д_исполнит гидро водовод Делингде том 2_СМЕТА №1 ВЛ 35кВ Больщая Хета и Габариты_30.09.2011" xfId="1101"/>
    <cellStyle name="_1171-20.2007 ПО Смета № 10_1750610_0033Д_исполнит гидро водовод Делингде том 2_Смета на инжиниринговые услуги   " xfId="1102"/>
    <cellStyle name="_1171-20.2007 ПО Смета № 10_1750610_0033Д-исполнительные гидро водовод Делингде 1 том" xfId="1103"/>
    <cellStyle name="_1171-20.2007 ПО Смета № 10_1750610_0033Д-исполнительные гидро водовод Делингде 1 том 2" xfId="1104"/>
    <cellStyle name="_1171-20.2007 ПО Смета № 10_1750610_0033Д-исполнительные гидро водовод Делингде 1 том_аннулиров.  " xfId="1105"/>
    <cellStyle name="_1171-20.2007 ПО Смета № 10_1750610_0033Д-исполнительные гидро водовод Делингде 1 том_ДС №4 17506090211Д004  переходы через Хету 21.10.2011" xfId="1106"/>
    <cellStyle name="_1171-20.2007 ПО Смета № 10_1750610_0033Д-исполнительные гидро водовод Делингде 1 том_КТП" xfId="1107"/>
    <cellStyle name="_1171-20.2007 ПО Смета № 10_1750610_0033Д-исполнительные гидро водовод Делингде 1 том_СМЕТА №1 ВЛ 35кВ Больщая Хета и Габариты_30.09.2011" xfId="1108"/>
    <cellStyle name="_1171-20.2007 ПО Смета № 10_1750610_0033Д-исполнительные гидро водовод Делингде 1 том_Смета на инжиниринговые услуги   " xfId="1109"/>
    <cellStyle name="_1171-20.2007 ПО Смета № 10_1750610-0010Д расчет доп.экз. " xfId="1110"/>
    <cellStyle name="_1171-20.2007 ПО Смета № 10_1750610-0010Д расчет доп.экз.  2" xfId="1111"/>
    <cellStyle name="_1171-20.2007 ПО Смета № 10_1750610-0010Д расчет доп.экз. _РЗ ЛКОУ-400 (ПР)" xfId="1112"/>
    <cellStyle name="_1171-20.2007 ПО Смета № 10_1750610-0010Д смета № 10 (ОВОС) " xfId="1113"/>
    <cellStyle name="_1171-20.2007 ПО Смета № 10_1750610-0010Д смета № 10 (ОВОС)  2" xfId="1114"/>
    <cellStyle name="_1171-20.2007 ПО Смета № 10_1750610-0010Д смета № 10 (ОВОС) _1750611-0090Д смета №10 ИИР" xfId="1115"/>
    <cellStyle name="_1171-20.2007 ПО Смета № 10_1750610-0010Д смета № 10 (ОВОС) _1750611-0221Д 1ПС и сметы 20.06.11-электроснабж" xfId="1116"/>
    <cellStyle name="_1171-20.2007 ПО Смета № 10_1750610-0010Д смета № 10 (ОВОС) _аннулиров.  " xfId="1117"/>
    <cellStyle name="_1171-20.2007 ПО Смета № 10_1750610-0010Д смета № 10 (ОВОС) _ДС №4 17506090211Д004  переходы через Хету 21.10.2011" xfId="1118"/>
    <cellStyle name="_1171-20.2007 ПО Смета № 10_1750610-0010Д смета № 10 (ОВОС) _СМЕТА №1 ВЛ 35кВ Больщая Хета и Габариты_30.09.2011" xfId="1119"/>
    <cellStyle name="_1171-20.2007 ПО Смета № 10_1750610-0010Д смета № 10 (ОВОС) _Смета АСУТП 1750611-0162Д " xfId="1120"/>
    <cellStyle name="_1171-20.2007 ПО Смета № 10_1750610-0010Д смета № 10 (ОВОС) _смета к акту выбора " xfId="1121"/>
    <cellStyle name="_1171-20.2007 ПО Смета № 10_1750610-0010Д смета № 10 (ОВОС) _смета к доп объемы_согласов с НТЦ РН" xfId="1122"/>
    <cellStyle name="_1171-20.2007 ПО Смета № 10_1750610-0010Д смета № 10 (ОВОС) _Смета на инжиниринговые услуги   " xfId="1123"/>
    <cellStyle name="_1171-20.2007 ПО Смета № 10_1750610-0010Д смета № 10 (ОВОС) _Смета с прилож  1750611-0162Д   со сметой РГИ  18.10.11" xfId="1124"/>
    <cellStyle name="_1171-20.2007 ПО Смета № 10_1750610-0010Д смета № 10 (ОВОС) _Энергосбережение доп. объемы согласов с НТЦ РН" xfId="1125"/>
    <cellStyle name="_1171-20.2007 ПО Смета № 10_1750610-0010Д смета № 2 (ВОП) " xfId="1126"/>
    <cellStyle name="_1171-20.2007 ПО Смета № 10_1750610-0010Д смета № 2 (ВОП)  2" xfId="1127"/>
    <cellStyle name="_1171-20.2007 ПО Смета № 10_1750610-0010Д смета № 2 (ВОП) _РЗ ЛКОУ-400 (ПР)" xfId="1128"/>
    <cellStyle name="_1171-20.2007 ПО Смета № 10_1750610-0010Д смета № 3 (П) " xfId="1129"/>
    <cellStyle name="_1171-20.2007 ПО Смета № 10_1750610-0010Д смета № 3 (П)  2" xfId="1130"/>
    <cellStyle name="_1171-20.2007 ПО Смета № 10_1750610-0010Д смета № 3 (П) _1750611-0090Д смета №10 ИИР" xfId="1131"/>
    <cellStyle name="_1171-20.2007 ПО Смета № 10_1750610-0010Д смета № 3 (П) _1750611-0221Д 1ПС и сметы 20.06.11-электроснабж" xfId="1132"/>
    <cellStyle name="_1171-20.2007 ПО Смета № 10_1750610-0010Д смета № 3 (П) _аннулиров.  " xfId="1133"/>
    <cellStyle name="_1171-20.2007 ПО Смета № 10_1750610-0010Д смета № 3 (П) _ДС №4 17506090211Д004  переходы через Хету 21.10.2011" xfId="1134"/>
    <cellStyle name="_1171-20.2007 ПО Смета № 10_1750610-0010Д смета № 3 (П) _СМЕТА №1 ВЛ 35кВ Больщая Хета и Габариты_30.09.2011" xfId="1135"/>
    <cellStyle name="_1171-20.2007 ПО Смета № 10_1750610-0010Д смета № 3 (П) _Смета АСУТП 1750611-0162Д " xfId="1136"/>
    <cellStyle name="_1171-20.2007 ПО Смета № 10_1750610-0010Д смета № 3 (П) _смета к акту выбора " xfId="1137"/>
    <cellStyle name="_1171-20.2007 ПО Смета № 10_1750610-0010Д смета № 3 (П) _смета к доп объемы_согласов с НТЦ РН" xfId="1138"/>
    <cellStyle name="_1171-20.2007 ПО Смета № 10_1750610-0010Д смета № 3 (П) _Смета на инжиниринговые услуги   " xfId="1139"/>
    <cellStyle name="_1171-20.2007 ПО Смета № 10_1750610-0010Д смета № 3 (П) _Смета с прилож  1750611-0162Д   со сметой РГИ  18.10.11" xfId="1140"/>
    <cellStyle name="_1171-20.2007 ПО Смета № 10_1750610-0010Д смета № 3 (П) _Энергосбережение доп. объемы согласов с НТЦ РН" xfId="1141"/>
    <cellStyle name="_1171-20.2007 ПО Смета № 10_1750610-0010Д смета №5 (РД) " xfId="1142"/>
    <cellStyle name="_1171-20.2007 ПО Смета № 10_1750610-0010Д смета №5 (РД)  2" xfId="1143"/>
    <cellStyle name="_1171-20.2007 ПО Смета № 10_1750610-0010Д смета №5 (РД) _1750611-0090Д смета №10 ИИР" xfId="1144"/>
    <cellStyle name="_1171-20.2007 ПО Смета № 10_1750610-0010Д смета №5 (РД) _1750611-0221Д 1ПС и сметы 20.06.11-электроснабж" xfId="1145"/>
    <cellStyle name="_1171-20.2007 ПО Смета № 10_1750610-0010Д смета №5 (РД) _аннулиров.  " xfId="1146"/>
    <cellStyle name="_1171-20.2007 ПО Смета № 10_1750610-0010Д смета №5 (РД) _ДС №4 17506090211Д004  переходы через Хету 21.10.2011" xfId="1147"/>
    <cellStyle name="_1171-20.2007 ПО Смета № 10_1750610-0010Д смета №5 (РД) _СМЕТА №1 ВЛ 35кВ Больщая Хета и Габариты_30.09.2011" xfId="1148"/>
    <cellStyle name="_1171-20.2007 ПО Смета № 10_1750610-0010Д смета №5 (РД) _Смета АСУТП 1750611-0162Д " xfId="1149"/>
    <cellStyle name="_1171-20.2007 ПО Смета № 10_1750610-0010Д смета №5 (РД) _смета к акту выбора " xfId="1150"/>
    <cellStyle name="_1171-20.2007 ПО Смета № 10_1750610-0010Д смета №5 (РД) _смета к доп объемы_согласов с НТЦ РН" xfId="1151"/>
    <cellStyle name="_1171-20.2007 ПО Смета № 10_1750610-0010Д смета №5 (РД) _Смета на инжиниринговые услуги   " xfId="1152"/>
    <cellStyle name="_1171-20.2007 ПО Смета № 10_1750610-0010Д смета №5 (РД) _Смета с прилож  1750611-0162Д   со сметой РГИ  18.10.11" xfId="1153"/>
    <cellStyle name="_1171-20.2007 ПО Смета № 10_1750610-0010Д смета №5 (РД) _Энергосбережение доп. объемы согласов с НТЦ РН" xfId="1154"/>
    <cellStyle name="_1171-20.2007 ПО Смета № 10_1750610-0028Д смета № 3 (П) " xfId="1155"/>
    <cellStyle name="_1171-20.2007 ПО Смета № 10_1750610-0028Д смета № 3 (П)  2" xfId="1156"/>
    <cellStyle name="_1171-20.2007 ПО Смета № 10_1750610-0028Д смета № 3 (П) _1750611-0090Д смета №10 ИИР" xfId="1157"/>
    <cellStyle name="_1171-20.2007 ПО Смета № 10_1750610-0028Д смета № 3 (П) _1750611-0221Д 1ПС и сметы 20.06.11-электроснабж" xfId="1158"/>
    <cellStyle name="_1171-20.2007 ПО Смета № 10_1750610-0028Д смета № 3 (П) _аннулиров.  " xfId="1159"/>
    <cellStyle name="_1171-20.2007 ПО Смета № 10_1750610-0028Д смета № 3 (П) _ДС №4 17506090211Д004  переходы через Хету 21.10.2011" xfId="1160"/>
    <cellStyle name="_1171-20.2007 ПО Смета № 10_1750610-0028Д смета № 3 (П) _СМЕТА №1 ВЛ 35кВ Больщая Хета и Габариты_30.09.2011" xfId="1161"/>
    <cellStyle name="_1171-20.2007 ПО Смета № 10_1750610-0028Д смета № 3 (П) _Смета АСУТП 1750611-0162Д " xfId="1162"/>
    <cellStyle name="_1171-20.2007 ПО Смета № 10_1750610-0028Д смета № 3 (П) _смета к акту выбора " xfId="1163"/>
    <cellStyle name="_1171-20.2007 ПО Смета № 10_1750610-0028Д смета № 3 (П) _смета к доп объемы_согласов с НТЦ РН" xfId="1164"/>
    <cellStyle name="_1171-20.2007 ПО Смета № 10_1750610-0028Д смета № 3 (П) _Смета на инжиниринговые услуги   " xfId="1165"/>
    <cellStyle name="_1171-20.2007 ПО Смета № 10_1750610-0028Д смета № 3 (П) _Смета с прилож  1750611-0162Д   со сметой РГИ  18.10.11" xfId="1166"/>
    <cellStyle name="_1171-20.2007 ПО Смета № 10_1750610-0028Д смета № 3 (П) _Энергосбережение доп. объемы согласов с НТЦ РН" xfId="1167"/>
    <cellStyle name="_1171-20.2007 ПО Смета № 10_1750610-0028Д смета № 5 (РД) " xfId="1168"/>
    <cellStyle name="_1171-20.2007 ПО Смета № 10_1750610-0028Д смета № 5 (РД)  2" xfId="1169"/>
    <cellStyle name="_1171-20.2007 ПО Смета № 10_1750610-0028Д смета № 5 (РД) _1750611-0090Д смета №10 ИИР" xfId="1170"/>
    <cellStyle name="_1171-20.2007 ПО Смета № 10_1750610-0028Д смета № 5 (РД) _1750611-0221Д 1ПС и сметы 20.06.11-электроснабж" xfId="1171"/>
    <cellStyle name="_1171-20.2007 ПО Смета № 10_1750610-0028Д смета № 5 (РД) _аннулиров.  " xfId="1172"/>
    <cellStyle name="_1171-20.2007 ПО Смета № 10_1750610-0028Д смета № 5 (РД) _ДС №4 17506090211Д004  переходы через Хету 21.10.2011" xfId="1173"/>
    <cellStyle name="_1171-20.2007 ПО Смета № 10_1750610-0028Д смета № 5 (РД) _СМЕТА №1 ВЛ 35кВ Больщая Хета и Габариты_30.09.2011" xfId="1174"/>
    <cellStyle name="_1171-20.2007 ПО Смета № 10_1750610-0028Д смета № 5 (РД) _Смета АСУТП 1750611-0162Д " xfId="1175"/>
    <cellStyle name="_1171-20.2007 ПО Смета № 10_1750610-0028Д смета № 5 (РД) _смета к акту выбора " xfId="1176"/>
    <cellStyle name="_1171-20.2007 ПО Смета № 10_1750610-0028Д смета № 5 (РД) _смета к доп объемы_согласов с НТЦ РН" xfId="1177"/>
    <cellStyle name="_1171-20.2007 ПО Смета № 10_1750610-0028Д смета № 5 (РД) _Смета на инжиниринговые услуги   " xfId="1178"/>
    <cellStyle name="_1171-20.2007 ПО Смета № 10_1750610-0028Д смета № 5 (РД) _Смета с прилож  1750611-0162Д   со сметой РГИ  18.10.11" xfId="1179"/>
    <cellStyle name="_1171-20.2007 ПО Смета № 10_1750610-0028Д смета № 5 (РД) _Энергосбережение доп. объемы согласов с НТЦ РН" xfId="1180"/>
    <cellStyle name="_1171-20.2007 ПО Смета № 10_1750610-0033Д  1ПС  и все сметы откор 19 05 10  (принятая )" xfId="1181"/>
    <cellStyle name="_1171-20.2007 ПО Смета № 10_1750610-0033Д  1ПС  и все сметы откор 19 05 10  (принятая ) 2" xfId="1182"/>
    <cellStyle name="_1171-20.2007 ПО Смета № 10_1750610-0033Д  1ПС  и все сметы откор 19 05 10  (принятая )_1750611-0090Д смета №10 ИИР" xfId="1183"/>
    <cellStyle name="_1171-20.2007 ПО Смета № 10_1750610-0033Д  1ПС  и все сметы откор 19 05 10  (принятая )_1750611-0221Д 1ПС и сметы 20.06.11-электроснабж" xfId="1184"/>
    <cellStyle name="_1171-20.2007 ПО Смета № 10_1750610-0033Д  1ПС  и все сметы откор 19 05 10  (принятая )_аннулиров.  " xfId="1185"/>
    <cellStyle name="_1171-20.2007 ПО Смета № 10_1750610-0033Д  1ПС  и все сметы откор 19 05 10  (принятая )_ДС №4 17506090211Д004  переходы через Хету 21.10.2011" xfId="1186"/>
    <cellStyle name="_1171-20.2007 ПО Смета № 10_1750610-0033Д  1ПС  и все сметы откор 19 05 10  (принятая )_СМЕТА №1 ВЛ 35кВ Больщая Хета и Габариты_30.09.2011" xfId="1187"/>
    <cellStyle name="_1171-20.2007 ПО Смета № 10_1750610-0033Д  1ПС  и все сметы откор 19 05 10  (принятая )_Смета АСУТП 1750611-0162Д " xfId="1188"/>
    <cellStyle name="_1171-20.2007 ПО Смета № 10_1750610-0033Д  1ПС  и все сметы откор 19 05 10  (принятая )_смета к акту выбора " xfId="1189"/>
    <cellStyle name="_1171-20.2007 ПО Смета № 10_1750610-0033Д  1ПС  и все сметы откор 19 05 10  (принятая )_смета к доп объемы_согласов с НТЦ РН" xfId="1190"/>
    <cellStyle name="_1171-20.2007 ПО Смета № 10_1750610-0033Д  1ПС  и все сметы откор 19 05 10  (принятая )_Смета на инжиниринговые услуги   " xfId="1191"/>
    <cellStyle name="_1171-20.2007 ПО Смета № 10_1750610-0033Д  1ПС  и все сметы откор 19 05 10  (принятая )_Смета с прилож  1750611-0162Д   со сметой РГИ  18.10.11" xfId="1192"/>
    <cellStyle name="_1171-20.2007 ПО Смета № 10_1750610-0033Д  1ПС  и все сметы откор 19 05 10  (принятая )_Энергосбережение доп. объемы согласов с НТЦ РН" xfId="1193"/>
    <cellStyle name="_1171-20.2007 ПО Смета № 10_1750610-0033Д  смета  (экспертиза)" xfId="1194"/>
    <cellStyle name="_1171-20.2007 ПО Смета № 10_1750610-0033Д  смета  (экспертиза) 2" xfId="1195"/>
    <cellStyle name="_1171-20.2007 ПО Смета № 10_1750610-0033Д  смета  (экспертиза)_РЗ ЛКОУ-400 (ПР)" xfId="1196"/>
    <cellStyle name="_1171-20.2007 ПО Смета № 10_1750610-0033Д смета №1 ИИР Водозабор_Делингдэ" xfId="1197"/>
    <cellStyle name="_1171-20.2007 ПО Смета № 10_1750610-0033Д смета №1 ИИР Водозабор_Делингдэ 2" xfId="1198"/>
    <cellStyle name="_1171-20.2007 ПО Смета № 10_1750610-0033Д смета №1 ИИР Водозабор_Делингдэ_1750611-0046Д смета №1 ИИР" xfId="1199"/>
    <cellStyle name="_1171-20.2007 ПО Смета № 10_1750610-0033Д смета №1 ИИР Водозабор_Делингдэ_1750611-0046Д смета №1 ИИР 2" xfId="1200"/>
    <cellStyle name="_1171-20.2007 ПО Смета № 10_1750610-0033Д смета №1 ИИР Водозабор_Делингдэ_1750611-0088Д   Сводная 1ПС и  сметы корректир  06 04 2011" xfId="1201"/>
    <cellStyle name="_1171-20.2007 ПО Смета № 10_1750610-0033Д смета №1 ИИР Водозабор_Делингдэ_1750611-0088Д   Сводная 1ПС и  сметы корректир  06 04 2011 2" xfId="1202"/>
    <cellStyle name="_1171-20.2007 ПО Смета № 10_1750610-0033Д смета №1 ИИР Водозабор_Делингдэ_1750611-0090Д смета №10 ИИР" xfId="1203"/>
    <cellStyle name="_1171-20.2007 ПО Смета № 10_1750610-0033Д смета №1 ИИР Водозабор_Делингдэ_1750611-0221Д 1ПС и сметы 20.06.11-электроснабж" xfId="1204"/>
    <cellStyle name="_1171-20.2007 ПО Смета № 10_1750610-0033Д смета №1 ИИР Водозабор_Делингдэ_аннулиров.  " xfId="1205"/>
    <cellStyle name="_1171-20.2007 ПО Смета № 10_1750610-0033Д смета №1 ИИР Водозабор_Делингдэ_ДС №4 17506090211Д004  переходы через Хету 21.10.2011" xfId="1206"/>
    <cellStyle name="_1171-20.2007 ПО Смета № 10_1750610-0033Д смета №1 ИИР Водозабор_Делингдэ_КТП" xfId="1207"/>
    <cellStyle name="_1171-20.2007 ПО Смета № 10_1750610-0033Д смета №1 ИИР Водозабор_Делингдэ_предварит гидро Ниричар" xfId="1208"/>
    <cellStyle name="_1171-20.2007 ПО Смета № 10_1750610-0033Д смета №1 ИИР Водозабор_Делингдэ_СМЕТА №1 ВЛ 35кВ Больщая Хета и Габариты_30.09.2011" xfId="1209"/>
    <cellStyle name="_1171-20.2007 ПО Смета № 10_1750610-0033Д смета №1 ИИР Водозабор_Делингдэ_Смета АСУТП 1750611-0162Д " xfId="1210"/>
    <cellStyle name="_1171-20.2007 ПО Смета № 10_1750610-0033Д смета №1 ИИР Водозабор_Делингдэ_Смета АСУТП 1750611-0162Д _Смета на инжиниринговые услуги   " xfId="1211"/>
    <cellStyle name="_1171-20.2007 ПО Смета № 10_1750610-0033Д смета №1 ИИР Водозабор_Делингдэ_смета к акту выбора " xfId="1212"/>
    <cellStyle name="_1171-20.2007 ПО Смета № 10_1750610-0033Д смета №1 ИИР Водозабор_Делингдэ_смета к доп объемы_согласов с НТЦ РН" xfId="1213"/>
    <cellStyle name="_1171-20.2007 ПО Смета № 10_1750610-0033Д смета №1 ИИР Водозабор_Делингдэ_Смета на инжиниринговые услуги   " xfId="1214"/>
    <cellStyle name="_1171-20.2007 ПО Смета № 10_1750610-0033Д смета №1 ИИР Водозабор_Делингдэ_смета предварит гидро дорога Кынское _ НПС2 Ванкор_Пурпе" xfId="1215"/>
    <cellStyle name="_1171-20.2007 ПО Смета № 10_1750610-0033Д смета №1 ИИР Водозабор_Делингдэ_Смета с прилож  1750611-0162Д   со сметой РГИ  18.10.11" xfId="1216"/>
    <cellStyle name="_1171-20.2007 ПО Смета № 10_1750610-0033Д смета №1 ИИР Водозабор_Делингдэ_согл" xfId="1217"/>
    <cellStyle name="_1171-20.2007 ПО Смета № 10_1750610-0033Д смета №1 ИИР Водозабор_Делингдэ_согл 2" xfId="1218"/>
    <cellStyle name="_1171-20.2007 ПО Смета № 10_1750610-0033Д смета №1 ИИР Водозабор_Делингдэ_согл_1750611-0046Д смета №1 ИИР" xfId="1219"/>
    <cellStyle name="_1171-20.2007 ПО Смета № 10_1750610-0033Д смета №1 ИИР Водозабор_Делингдэ_согл_1750611-0046Д смета №1 ИИР 2" xfId="1220"/>
    <cellStyle name="_1171-20.2007 ПО Смета № 10_1750610-0033Д смета №1 ИИР Водозабор_Делингдэ_согл_1750611-0088Д   Сводная 1ПС и  сметы корректир  06 04 2011" xfId="1221"/>
    <cellStyle name="_1171-20.2007 ПО Смета № 10_1750610-0033Д смета №1 ИИР Водозабор_Делингдэ_согл_1750611-0088Д   Сводная 1ПС и  сметы корректир  06 04 2011 2" xfId="1222"/>
    <cellStyle name="_1171-20.2007 ПО Смета № 10_1750610-0033Д смета №1 ИИР Водозабор_Делингдэ_согл_1750611-0090Д смета №10 ИИР" xfId="1223"/>
    <cellStyle name="_1171-20.2007 ПО Смета № 10_1750610-0033Д смета №1 ИИР Водозабор_Делингдэ_согл_1750611-0221Д 1ПС и сметы 20.06.11-электроснабж" xfId="1224"/>
    <cellStyle name="_1171-20.2007 ПО Смета № 10_1750610-0033Д смета №1 ИИР Водозабор_Делингдэ_согл_аннулиров.  " xfId="1225"/>
    <cellStyle name="_1171-20.2007 ПО Смета № 10_1750610-0033Д смета №1 ИИР Водозабор_Делингдэ_согл_ДС №4 17506090211Д004  переходы через Хету 21.10.2011" xfId="1226"/>
    <cellStyle name="_1171-20.2007 ПО Смета № 10_1750610-0033Д смета №1 ИИР Водозабор_Делингдэ_согл_КТП" xfId="1227"/>
    <cellStyle name="_1171-20.2007 ПО Смета № 10_1750610-0033Д смета №1 ИИР Водозабор_Делингдэ_согл_предварит гидро Ниричар" xfId="1228"/>
    <cellStyle name="_1171-20.2007 ПО Смета № 10_1750610-0033Д смета №1 ИИР Водозабор_Делингдэ_согл_СМЕТА №1 ВЛ 35кВ Больщая Хета и Габариты_30.09.2011" xfId="1229"/>
    <cellStyle name="_1171-20.2007 ПО Смета № 10_1750610-0033Д смета №1 ИИР Водозабор_Делингдэ_согл_Смета АСУТП 1750611-0162Д " xfId="1230"/>
    <cellStyle name="_1171-20.2007 ПО Смета № 10_1750610-0033Д смета №1 ИИР Водозабор_Делингдэ_согл_Смета АСУТП 1750611-0162Д _Смета на инжиниринговые услуги   " xfId="1231"/>
    <cellStyle name="_1171-20.2007 ПО Смета № 10_1750610-0033Д смета №1 ИИР Водозабор_Делингдэ_согл_смета к акту выбора " xfId="1232"/>
    <cellStyle name="_1171-20.2007 ПО Смета № 10_1750610-0033Д смета №1 ИИР Водозабор_Делингдэ_согл_смета к доп объемы_согласов с НТЦ РН" xfId="1233"/>
    <cellStyle name="_1171-20.2007 ПО Смета № 10_1750610-0033Д смета №1 ИИР Водозабор_Делингдэ_согл_Смета на инжиниринговые услуги   " xfId="1234"/>
    <cellStyle name="_1171-20.2007 ПО Смета № 10_1750610-0033Д смета №1 ИИР Водозабор_Делингдэ_согл_смета предварит гидро дорога Кынское _ НПС2 Ванкор_Пурпе" xfId="1235"/>
    <cellStyle name="_1171-20.2007 ПО Смета № 10_1750610-0033Д смета №1 ИИР Водозабор_Делингдэ_согл_Смета с прилож  1750611-0162Д   со сметой РГИ  18.10.11" xfId="1236"/>
    <cellStyle name="_1171-20.2007 ПО Смета № 10_1750610-0033Д смета №1 ИИР Водозабор_Делингдэ_согл_Энергосбережение доп. объемы согласов с НТЦ РН" xfId="1237"/>
    <cellStyle name="_1171-20.2007 ПО Смета № 10_1750610-0033Д смета №1 ИИР Водозабор_Делингдэ_Энергосбережение доп. объемы согласов с НТЦ РН" xfId="1238"/>
    <cellStyle name="_1171-20.2007 ПО Смета № 10_1750610-0036Д смета № 6 (ОВОС.)" xfId="1239"/>
    <cellStyle name="_1171-20.2007 ПО Смета № 10_1750610-0036Д смета № 6 (ОВОС.) 2" xfId="1240"/>
    <cellStyle name="_1171-20.2007 ПО Смета № 10_1750610-0036Д смета № 6 (ОВОС.)_1750611-0090Д смета №10 ИИР" xfId="1241"/>
    <cellStyle name="_1171-20.2007 ПО Смета № 10_1750610-0036Д смета № 6 (ОВОС.)_1750611-0091Д Сводная смета 1ПС  и сметы (05.05.11 г.)    " xfId="1242"/>
    <cellStyle name="_1171-20.2007 ПО Смета № 10_1750610-0036Д смета № 6 (ОВОС.)_1750611-0096Д Сводная_смета 1ПС  и сметы  ЖВП (25.03.11 г.)  " xfId="1243"/>
    <cellStyle name="_1171-20.2007 ПО Смета № 10_1750610-0036Д смета № 6 (ОВОС.)_1750611-0096Д Сводная_смета 1ПС  и сметы (Приложение №5 №6)" xfId="1244"/>
    <cellStyle name="_1171-20.2007 ПО Смета № 10_1750610-0036Д смета № 6 (ОВОС.)_1750611-0125Д - 1ПС ИИР  27 07 2011 (3) - согласована" xfId="1245"/>
    <cellStyle name="_1171-20.2007 ПО Смета № 10_1750610-0036Д смета № 6 (ОВОС.)_1750611-0125Д - 1ПС ИИР  27.07.2011" xfId="1246"/>
    <cellStyle name="_1171-20.2007 ПО Смета № 10_1750610-0036Д смета № 6 (ОВОС.)_1750611-0221Д 1ПС и сметы 20.06.11-электроснабж" xfId="1247"/>
    <cellStyle name="_1171-20.2007 ПО Смета № 10_1750610-0036Д смета № 6 (ОВОС.)_аннулиров.  " xfId="1248"/>
    <cellStyle name="_1171-20.2007 ПО Смета № 10_1750610-0036Д смета № 6 (ОВОС.)_ДС №4 17506090211Д004  переходы через Хету 21.10.2011" xfId="1249"/>
    <cellStyle name="_1171-20.2007 ПО Смета № 10_1750610-0036Д смета № 6 (ОВОС.)_СМЕТА №1 ВЛ 35кВ Больщая Хета и Габариты_30.09.2011" xfId="1250"/>
    <cellStyle name="_1171-20.2007 ПО Смета № 10_1750610-0036Д смета № 6 (ОВОС.)_Смета АСУТП 1750611-0162Д " xfId="1251"/>
    <cellStyle name="_1171-20.2007 ПО Смета № 10_1750610-0036Д смета № 6 (ОВОС.)_смета к акту выбора " xfId="1252"/>
    <cellStyle name="_1171-20.2007 ПО Смета № 10_1750610-0036Д смета № 6 (ОВОС.)_смета к доп объемы_согласов с НТЦ РН" xfId="1253"/>
    <cellStyle name="_1171-20.2007 ПО Смета № 10_1750610-0036Д смета № 6 (ОВОС.)_Смета на инжиниринговые услуги   " xfId="1254"/>
    <cellStyle name="_1171-20.2007 ПО Смета № 10_1750610-0036Д смета № 6 (ОВОС.)_Смета на РКЗ от 27.07.11 г. " xfId="1255"/>
    <cellStyle name="_1171-20.2007 ПО Смета № 10_1750610-0036Д смета № 6 (ОВОС.)_Смета с прилож  1750611-0162Д   со сметой РГИ  18.10.11" xfId="1256"/>
    <cellStyle name="_1171-20.2007 ПО Смета № 10_1750610-0036Д смета № 6 (ОВОС.)_Смета_1750609-0458Д_Комплекс утилизации_геофизика" xfId="1257"/>
    <cellStyle name="_1171-20.2007 ПО Смета № 10_1750610-0036Д смета № 6 (ОВОС.)_Энергосбережение доп. объемы согласов с НТЦ РН" xfId="1258"/>
    <cellStyle name="_1171-20.2007 ПО Смета № 10_1750610-0048Д  1ПС+все  25.01.10" xfId="1259"/>
    <cellStyle name="_1171-20.2007 ПО Смета № 10_1750610-0048Д  1ПС+все  25.01.10 2" xfId="1260"/>
    <cellStyle name="_1171-20.2007 ПО Смета № 10_1750610-0048Д  1ПС+все  25.01.10_1750611-0046Д смета №1 ИИР" xfId="1261"/>
    <cellStyle name="_1171-20.2007 ПО Смета № 10_1750610-0048Д  1ПС+все  25.01.10_1750611-0046Д смета №1 ИИР 2" xfId="1262"/>
    <cellStyle name="_1171-20.2007 ПО Смета № 10_1750610-0048Д  1ПС+все  25.01.10_1750611-0088Д   Сводная 1ПС и  сметы корректир  06 04 2011" xfId="1263"/>
    <cellStyle name="_1171-20.2007 ПО Смета № 10_1750610-0048Д  1ПС+все  25.01.10_1750611-0088Д   Сводная 1ПС и  сметы корректир  06 04 2011 2" xfId="1264"/>
    <cellStyle name="_1171-20.2007 ПО Смета № 10_1750610-0048Д  1ПС+все  25.01.10_1750611-0090Д смета №10 ИИР" xfId="1265"/>
    <cellStyle name="_1171-20.2007 ПО Смета № 10_1750610-0048Д  1ПС+все  25.01.10_1750611-0221Д 1ПС и сметы 20.06.11-электроснабж" xfId="1266"/>
    <cellStyle name="_1171-20.2007 ПО Смета № 10_1750610-0048Д  1ПС+все  25.01.10_аннулиров.  " xfId="1267"/>
    <cellStyle name="_1171-20.2007 ПО Смета № 10_1750610-0048Д  1ПС+все  25.01.10_ДС №4 17506090211Д004  переходы через Хету 21.10.2011" xfId="1268"/>
    <cellStyle name="_1171-20.2007 ПО Смета № 10_1750610-0048Д  1ПС+все  25.01.10_КТП" xfId="1269"/>
    <cellStyle name="_1171-20.2007 ПО Смета № 10_1750610-0048Д  1ПС+все  25.01.10_предварит гидро Ниричар" xfId="1270"/>
    <cellStyle name="_1171-20.2007 ПО Смета № 10_1750610-0048Д  1ПС+все  25.01.10_СМЕТА №1 ВЛ 35кВ Больщая Хета и Габариты_30.09.2011" xfId="1271"/>
    <cellStyle name="_1171-20.2007 ПО Смета № 10_1750610-0048Д  1ПС+все  25.01.10_Смета АСУТП 1750611-0162Д " xfId="1272"/>
    <cellStyle name="_1171-20.2007 ПО Смета № 10_1750610-0048Д  1ПС+все  25.01.10_Смета АСУТП 1750611-0162Д _Смета на инжиниринговые услуги   " xfId="1273"/>
    <cellStyle name="_1171-20.2007 ПО Смета № 10_1750610-0048Д  1ПС+все  25.01.10_смета к акту выбора " xfId="1274"/>
    <cellStyle name="_1171-20.2007 ПО Смета № 10_1750610-0048Д  1ПС+все  25.01.10_смета к доп объемы_согласов с НТЦ РН" xfId="1275"/>
    <cellStyle name="_1171-20.2007 ПО Смета № 10_1750610-0048Д  1ПС+все  25.01.10_Смета на инжиниринговые услуги   " xfId="1276"/>
    <cellStyle name="_1171-20.2007 ПО Смета № 10_1750610-0048Д  1ПС+все  25.01.10_смета предварит гидро дорога Кынское _ НПС2 Ванкор_Пурпе" xfId="1277"/>
    <cellStyle name="_1171-20.2007 ПО Смета № 10_1750610-0048Д  1ПС+все  25.01.10_Смета с прилож  1750611-0162Д   со сметой РГИ  18.10.11" xfId="1278"/>
    <cellStyle name="_1171-20.2007 ПО Смета № 10_1750610-0048Д  1ПС+все  25.01.10_Энергосбережение доп. объемы согласов с НТЦ РН" xfId="1279"/>
    <cellStyle name="_1171-20.2007 ПО Смета № 10_1750610-0063Д  смета 3 (экспертиза)" xfId="1280"/>
    <cellStyle name="_1171-20.2007 ПО Смета № 10_1750610-0063Д  смета 3 (экспертиза) 2" xfId="1281"/>
    <cellStyle name="_1171-20.2007 ПО Смета № 10_1750610-0063Д  смета 3 (экспертиза)_1750611-0046Д смета №1 ИИР" xfId="1282"/>
    <cellStyle name="_1171-20.2007 ПО Смета № 10_1750610-0063Д  смета 3 (экспертиза)_1750611-0046Д смета №1 ИИР 2" xfId="1283"/>
    <cellStyle name="_1171-20.2007 ПО Смета № 10_1750610-0063Д  смета 3 (экспертиза)_1750611-0090Д смета №10 ИИР" xfId="1284"/>
    <cellStyle name="_1171-20.2007 ПО Смета № 10_1750610-0063Д  смета 3 (экспертиза)_1750611-0221Д 1ПС и сметы 20.06.11-электроснабж" xfId="1285"/>
    <cellStyle name="_1171-20.2007 ПО Смета № 10_1750610-0063Д  смета 3 (экспертиза)_аннулиров.  " xfId="1286"/>
    <cellStyle name="_1171-20.2007 ПО Смета № 10_1750610-0063Д  смета 3 (экспертиза)_ДС №4 17506090211Д004  переходы через Хету 21.10.2011" xfId="1287"/>
    <cellStyle name="_1171-20.2007 ПО Смета № 10_1750610-0063Д  смета 3 (экспертиза)_КТП" xfId="1288"/>
    <cellStyle name="_1171-20.2007 ПО Смета № 10_1750610-0063Д  смета 3 (экспертиза)_предварит гидро Ниричар" xfId="1289"/>
    <cellStyle name="_1171-20.2007 ПО Смета № 10_1750610-0063Д  смета 3 (экспертиза)_СМЕТА №1 ВЛ 35кВ Больщая Хета и Габариты_30.09.2011" xfId="1290"/>
    <cellStyle name="_1171-20.2007 ПО Смета № 10_1750610-0063Д  смета 3 (экспертиза)_Смета АСУТП 1750611-0162Д " xfId="1291"/>
    <cellStyle name="_1171-20.2007 ПО Смета № 10_1750610-0063Д  смета 3 (экспертиза)_Смета АСУТП 1750611-0162Д _Смета на инжиниринговые услуги   " xfId="1292"/>
    <cellStyle name="_1171-20.2007 ПО Смета № 10_1750610-0063Д  смета 3 (экспертиза)_смета к акту выбора " xfId="1293"/>
    <cellStyle name="_1171-20.2007 ПО Смета № 10_1750610-0063Д  смета 3 (экспертиза)_смета к доп объемы М3" xfId="1294"/>
    <cellStyle name="_1171-20.2007 ПО Смета № 10_1750610-0063Д  смета 3 (экспертиза)_смета к доп объемы_согласов с НТЦ РН" xfId="1295"/>
    <cellStyle name="_1171-20.2007 ПО Смета № 10_1750610-0063Д  смета 3 (экспертиза)_Смета на инжиниринговые услуги   " xfId="1296"/>
    <cellStyle name="_1171-20.2007 ПО Смета № 10_1750610-0063Д  смета 3 (экспертиза)_смета предварит гидро дорога Кынское _ НПС2 Ванкор_Пурпе" xfId="1297"/>
    <cellStyle name="_1171-20.2007 ПО Смета № 10_1750610-0063Д  смета 3 (экспертиза)_Смета с прилож  1750611-0162Д   со сметой РГИ  18.10.11" xfId="1298"/>
    <cellStyle name="_1171-20.2007 ПО Смета № 10_1750610-0063Д  смета 3 (экспертиза)_Энергосбережение доп. объемы согласов с НТЦ РН" xfId="1299"/>
    <cellStyle name="_1171-20.2007 ПО Смета № 10_1750610-0072Д011 1 ПС и сметы ГТЭС_Хасырей" xfId="1300"/>
    <cellStyle name="_1171-20.2007 ПО Смета № 10_1750610-0072Д011 1 ПС и сметы ГТЭС_Хасырей_Смета на инжиниринговые услуги   " xfId="1301"/>
    <cellStyle name="_1171-20.2007 ПО Смета № 10_1750610-0072Д015  1 ПС и сметы " xfId="1302"/>
    <cellStyle name="_1171-20.2007 ПО Смета № 10_1750610-0072Д015  1 ПС и сметы _Смета на инжиниринговые услуги   " xfId="1303"/>
    <cellStyle name="_1171-20.2007 ПО Смета № 10_1750610-0102Д 1 ПС и сметы-  проект от 02.03.2010-откор.по замеч." xfId="1304"/>
    <cellStyle name="_1171-20.2007 ПО Смета № 10_1750610-0215Д сводная  1 ПС и смета." xfId="1305"/>
    <cellStyle name="_1171-20.2007 ПО Смета № 10_1750610-0215Д сводная  1 ПС и смета. 2" xfId="1306"/>
    <cellStyle name="_1171-20.2007 ПО Смета № 10_1750610-0215Д сводная  1 ПС и смета._ДС №4 17506090211Д004  переходы через Хету 21.10.2011" xfId="1307"/>
    <cellStyle name="_1171-20.2007 ПО Смета № 10_1750610-0215Д сводная  1 ПС и смета._смета к акту выбора " xfId="1308"/>
    <cellStyle name="_1171-20.2007 ПО Смета № 10_1750610-0215Д сводная  1 ПС и смета._смета к доп объемы М3" xfId="1309"/>
    <cellStyle name="_1171-20.2007 ПО Смета № 10_1750610-0215Д сводная  1 ПС и смета._смета к доп объемы_согласов с НТЦ РН" xfId="1310"/>
    <cellStyle name="_1171-20.2007 ПО Смета № 10_1750610-0215Д сводная  1 ПС и смета._Смета на инжиниринговые услуги   " xfId="1311"/>
    <cellStyle name="_1171-20.2007 ПО Смета № 10_1750610-0215Д сводная  1 ПС и смета._Энергосбережение доп. объемы согласов с НТЦ РН" xfId="1312"/>
    <cellStyle name="_1171-20.2007 ПО Смета № 10_1750610-0233Д  1 ПС  09.07.10" xfId="1313"/>
    <cellStyle name="_1171-20.2007 ПО Смета № 10_1750610-0240Д смета №1 ИИР" xfId="1314"/>
    <cellStyle name="_1171-20.2007 ПО Смета № 10_1750610-0240Д смета №1 ИИР 2" xfId="1315"/>
    <cellStyle name="_1171-20.2007 ПО Смета № 10_1750610-0240Д смета №1 ИИР_аннулиров.  " xfId="1316"/>
    <cellStyle name="_1171-20.2007 ПО Смета № 10_1750610-0240Д смета №1 ИИР_ДС №4 17506090211Д004  переходы через Хету 21.10.2011" xfId="1317"/>
    <cellStyle name="_1171-20.2007 ПО Смета № 10_1750610-0240Д смета №1 ИИР_КТП" xfId="1318"/>
    <cellStyle name="_1171-20.2007 ПО Смета № 10_1750610-0240Д смета №1 ИИР_СМЕТА №1 ВЛ 35кВ Больщая Хета и Габариты_30.09.2011" xfId="1319"/>
    <cellStyle name="_1171-20.2007 ПО Смета № 10_1750610-0240Д смета №1 ИИР_смета к акту выбора " xfId="1320"/>
    <cellStyle name="_1171-20.2007 ПО Смета № 10_1750610-0240Д смета №1 ИИР_Смета на инжиниринговые услуги   " xfId="1321"/>
    <cellStyle name="_1171-20.2007 ПО Смета № 10_1750610-0251Д смета №1 ИИР" xfId="1322"/>
    <cellStyle name="_1171-20.2007 ПО Смета № 10_1750610-0266Д - смета на ИИР" xfId="1323"/>
    <cellStyle name="_1171-20.2007 ПО Смета № 10_1750610-0266Д - смета на ИИР от 19.08.2010" xfId="1324"/>
    <cellStyle name="_1171-20.2007 ПО Смета № 10_1750610-0266Д сводная  1 ПС и смета    " xfId="1325"/>
    <cellStyle name="_1171-20.2007 ПО Смета № 10_1750610-0266Д сводная  1 ПС и смета     2" xfId="1326"/>
    <cellStyle name="_1171-20.2007 ПО Смета № 10_1750610-0266Д сводная  1 ПС и смета    _аннулиров.  " xfId="1327"/>
    <cellStyle name="_1171-20.2007 ПО Смета № 10_1750610-0266Д сводная  1 ПС и смета    _ДС №4 17506090211Д004  переходы через Хету 21.10.2011" xfId="1328"/>
    <cellStyle name="_1171-20.2007 ПО Смета № 10_1750610-0266Д сводная  1 ПС и смета    _СМЕТА №1 ВЛ 35кВ Больщая Хета и Габариты_30.09.2011" xfId="1329"/>
    <cellStyle name="_1171-20.2007 ПО Смета № 10_1750610-0266Д сводная  1 ПС и смета    _смета к акту выбора " xfId="1330"/>
    <cellStyle name="_1171-20.2007 ПО Смета № 10_1750610-0266Д сводная  1 ПС и смета    _Смета на инжиниринговые услуги   " xfId="1331"/>
    <cellStyle name="_1171-20.2007 ПО Смета № 10_1750610-0270Д Сводная смета ­1ПС и сметы (кор)" xfId="1332"/>
    <cellStyle name="_1171-20.2007 ПО Смета № 10_1750610-0270Д Сводная смета ­1ПС и сметы (кор) 2" xfId="1333"/>
    <cellStyle name="_1171-20.2007 ПО Смета № 10_1750610-0270Д Сводная смета ­1ПС и сметы (кор)_аннулиров.  " xfId="1334"/>
    <cellStyle name="_1171-20.2007 ПО Смета № 10_1750610-0270Д Сводная смета ­1ПС и сметы (кор)_ДС №4 17506090211Д004  переходы через Хету 21.10.2011" xfId="1335"/>
    <cellStyle name="_1171-20.2007 ПО Смета № 10_1750610-0270Д Сводная смета ­1ПС и сметы (кор)_СМЕТА №1 ВЛ 35кВ Больщая Хета и Габариты_30.09.2011" xfId="1336"/>
    <cellStyle name="_1171-20.2007 ПО Смета № 10_1750610-0270Д Сводная смета ­1ПС и сметы (кор)_смета к акту выбора " xfId="1337"/>
    <cellStyle name="_1171-20.2007 ПО Смета № 10_1750610-0270Д Сводная смета ­1ПС и сметы (кор)_Смета на инжиниринговые услуги   " xfId="1338"/>
    <cellStyle name="_1171-20.2007 ПО Смета № 10_1750610-0270Д смета №13 ИИР Согласована" xfId="1339"/>
    <cellStyle name="_1171-20.2007 ПО Смета № 10_1750610-0301Д Сводная смета 1ПС  и сметы " xfId="1340"/>
    <cellStyle name="_1171-20.2007 ПО Смета № 10_1750610-0301Д Сводная смета 1ПС  и сметы  2" xfId="1341"/>
    <cellStyle name="_1171-20.2007 ПО Смета № 10_1750610-0301Д Сводная смета 1ПС  и сметы _аннулиров.  " xfId="1342"/>
    <cellStyle name="_1171-20.2007 ПО Смета № 10_1750610-0301Д Сводная смета 1ПС  и сметы _ДС №4 17506090211Д004  переходы через Хету 21.10.2011" xfId="1343"/>
    <cellStyle name="_1171-20.2007 ПО Смета № 10_1750610-0301Д Сводная смета 1ПС  и сметы _КТП" xfId="1344"/>
    <cellStyle name="_1171-20.2007 ПО Смета № 10_1750610-0301Д Сводная смета 1ПС  и сметы _СМЕТА №1 ВЛ 35кВ Больщая Хета и Габариты_30.09.2011" xfId="1345"/>
    <cellStyle name="_1171-20.2007 ПО Смета № 10_1750610-0301Д Сводная смета 1ПС  и сметы _Смета на инжиниринговые услуги   " xfId="1346"/>
    <cellStyle name="_1171-20.2007 ПО Смета № 10_1750610-0301Д смета №1 ИИР   18 11 10" xfId="1347"/>
    <cellStyle name="_1171-20.2007 ПО Смета № 10_1750610-0301Д смета №1 ИИР   18 11 10 2" xfId="1348"/>
    <cellStyle name="_1171-20.2007 ПО Смета № 10_1750610-0301Д смета №1 ИИР   18 11 10_аннулиров.  " xfId="1349"/>
    <cellStyle name="_1171-20.2007 ПО Смета № 10_1750610-0301Д смета №1 ИИР   18 11 10_ДС №4 17506090211Д004  переходы через Хету 21.10.2011" xfId="1350"/>
    <cellStyle name="_1171-20.2007 ПО Смета № 10_1750610-0301Д смета №1 ИИР   18 11 10_СМЕТА №1 ВЛ 35кВ Больщая Хета и Габариты_30.09.2011" xfId="1351"/>
    <cellStyle name="_1171-20.2007 ПО Смета № 10_1750610-0301Д смета №1 ИИР   18 11 10_Смета на инжиниринговые услуги   " xfId="1352"/>
    <cellStyle name="_1171-20.2007 ПО Смета № 10_1750610-0357Д - 1ПС откоррект 22.10.10" xfId="1353"/>
    <cellStyle name="_1171-20.2007 ПО Смета № 10_1750610-0357Д - 1ПС откоррект 22.10.10_Смета на инжиниринговые услуги   " xfId="1354"/>
    <cellStyle name="_1171-20.2007 ПО Смета № 10_1750610-0357Д - 1ПС сметы  РД" xfId="1355"/>
    <cellStyle name="_1171-20.2007 ПО Смета № 10_1750610-0357Д - 1ПС сметы  РД (2)" xfId="1356"/>
    <cellStyle name="_1171-20.2007 ПО Смета № 10_1750610-0357Д - 1ПС сметы  РД (2)_Смета на инжиниринговые услуги   " xfId="1357"/>
    <cellStyle name="_1171-20.2007 ПО Смета № 10_1750610-0357Д - 1ПС сметы  РД_Смета на инжиниринговые услуги   " xfId="1358"/>
    <cellStyle name="_1171-20.2007 ПО Смета № 10_1750611-0046Д смета №1 ИИР" xfId="1359"/>
    <cellStyle name="_1171-20.2007 ПО Смета № 10_1750611-0046Д смета №1 ИИР 2" xfId="1360"/>
    <cellStyle name="_1171-20.2007 ПО Смета № 10_1750611-0088Д   Сводная 1ПС и  сметы корректир  06 04 2011" xfId="1361"/>
    <cellStyle name="_1171-20.2007 ПО Смета № 10_1750611-0088Д   Сводная 1ПС и  сметы корректир  06 04 2011 2" xfId="1362"/>
    <cellStyle name="_1171-20.2007 ПО Смета № 10_1750611-0090Д смета №10 ИИР" xfId="1363"/>
    <cellStyle name="_1171-20.2007 ПО Смета № 10_1750611-0091Д  смета на трубопроводы  (15.04.11 г.)   " xfId="1364"/>
    <cellStyle name="_1171-20.2007 ПО Смета № 10_1750611-0091Д  смета на трубопроводы  (15.04.11 г.)   _аннулиров.  " xfId="1365"/>
    <cellStyle name="_1171-20.2007 ПО Смета № 10_1750611-0091Д  смета на трубопроводы  (15.04.11 г.)   _ДС №4 17506090211Д004  переходы через Хету 21.10.2011" xfId="1366"/>
    <cellStyle name="_1171-20.2007 ПО Смета № 10_1750611-0091Д  смета на трубопроводы  (15.04.11 г.)   _СМЕТА №1 ВЛ 35кВ Больщая Хета и Габариты_30.09.2011" xfId="1367"/>
    <cellStyle name="_1171-20.2007 ПО Смета № 10_1750611-0091Д Сводная смета 1ПС  и сметы (05.05.11 г.)    " xfId="1368"/>
    <cellStyle name="_1171-20.2007 ПО Смета № 10_1750611-0096Д Сводная_смета 1ПС  и сметы  ЖВП (23.03.11 г.)  " xfId="1369"/>
    <cellStyle name="_1171-20.2007 ПО Смета № 10_1750611-0096Д Сводная_смета 1ПС  и сметы  ЖВП (23.03.11 г.)  _аннулиров.  " xfId="1370"/>
    <cellStyle name="_1171-20.2007 ПО Смета № 10_1750611-0096Д Сводная_смета 1ПС  и сметы  ЖВП (23.03.11 г.)  _ДС №4 17506090211Д004  переходы через Хету 21.10.2011" xfId="1371"/>
    <cellStyle name="_1171-20.2007 ПО Смета № 10_1750611-0096Д Сводная_смета 1ПС  и сметы  ЖВП (23.03.11 г.)  _КТП" xfId="1372"/>
    <cellStyle name="_1171-20.2007 ПО Смета № 10_1750611-0096Д Сводная_смета 1ПС  и сметы  ЖВП (23.03.11 г.)  _СМЕТА №1 ВЛ 35кВ Больщая Хета и Габариты_30.09.2011" xfId="1373"/>
    <cellStyle name="_1171-20.2007 ПО Смета № 10_1750611-0096Д Сводная_смета 1ПС  и сметы  ЖВП (23.03.11 г.)  _Смета на инжиниринговые услуги   " xfId="1374"/>
    <cellStyle name="_1171-20.2007 ПО Смета № 10_1750611-0096Д Сводная_смета 1ПС  и сметы  ЖВП (25.03.11 г.)  " xfId="1375"/>
    <cellStyle name="_1171-20.2007 ПО Смета № 10_1750611-0096Д Сводная_смета 1ПС  и сметы (Приложение №5 №6)" xfId="1376"/>
    <cellStyle name="_1171-20.2007 ПО Смета № 10_1750611-0096Д Сводная_смета 1ПС  и сметы (Приложение №5 №6)_Смета на инжиниринговые услуги   " xfId="1377"/>
    <cellStyle name="_1171-20.2007 ПО Смета № 10_1750611-0096Д смета №1 ИИР" xfId="1378"/>
    <cellStyle name="_1171-20.2007 ПО Смета № 10_1750611-0096Д смета №1 ИИР_аннулиров.  " xfId="1379"/>
    <cellStyle name="_1171-20.2007 ПО Смета № 10_1750611-0096Д смета №1 ИИР_ДС №4 17506090211Д004  переходы через Хету 21.10.2011" xfId="1380"/>
    <cellStyle name="_1171-20.2007 ПО Смета № 10_1750611-0096Д смета №1 ИИР_СМЕТА №1 ВЛ 35кВ Больщая Хета и Габариты_30.09.2011" xfId="1381"/>
    <cellStyle name="_1171-20.2007 ПО Смета № 10_1750611-0096Д смета №1 ИИР_Смета на инжиниринговые услуги   " xfId="1382"/>
    <cellStyle name="_1171-20.2007 ПО Смета № 10_1750611-0096Д_смета_геология разделенная" xfId="1383"/>
    <cellStyle name="_1171-20.2007 ПО Смета № 10_1750611-0096Д_смета_геология разделенная_аннулиров.  " xfId="1384"/>
    <cellStyle name="_1171-20.2007 ПО Смета № 10_1750611-0096Д_смета_геология разделенная_ДС №4 17506090211Д004  переходы через Хету 21.10.2011" xfId="1385"/>
    <cellStyle name="_1171-20.2007 ПО Смета № 10_1750611-0096Д_смета_геология разделенная_КТП" xfId="1386"/>
    <cellStyle name="_1171-20.2007 ПО Смета № 10_1750611-0096Д_смета_геология разделенная_СМЕТА №1 ВЛ 35кВ Больщая Хета и Габариты_30.09.2011" xfId="1387"/>
    <cellStyle name="_1171-20.2007 ПО Смета № 10_1750611-0096Д_смета_геология разделенная_Смета на инжиниринговые услуги   " xfId="1388"/>
    <cellStyle name="_1171-20.2007 ПО Смета № 10_1750611-0124Д смета №1 ИИР Карсовайское" xfId="1389"/>
    <cellStyle name="_1171-20.2007 ПО Смета № 10_1750611-0124Д смета №1 ИИР Карсовайское_Смета на инжиниринговые услуги   " xfId="1390"/>
    <cellStyle name="_1171-20.2007 ПО Смета № 10_1750611-0125Д - 1ПС ИИР  27 07 2011 (3) - согласована" xfId="1391"/>
    <cellStyle name="_1171-20.2007 ПО Смета № 10_1750611-0125Д - 1ПС ИИР  27.07.2011" xfId="1392"/>
    <cellStyle name="_1171-20.2007 ПО Смета № 10_1750611-0125Д смета №1 ИИР 1-й этап ПД" xfId="1393"/>
    <cellStyle name="_1171-20.2007 ПО Смета № 10_1750611-0125Д смета №2 ИИР 2-й этап РД" xfId="1394"/>
    <cellStyle name="_1171-20.2007 ПО Смета № 10_1750611-0162Д Ванкор  29.04.2011" xfId="1395"/>
    <cellStyle name="_1171-20.2007 ПО Смета № 10_1750611-0162Д Ванкор  29.04.2011_Смета на инжиниринговые услуги   " xfId="1396"/>
    <cellStyle name="_1171-20.2007 ПО Смета № 10_1750611-0162Д ВиК от 23.05.2011 оконч." xfId="1397"/>
    <cellStyle name="_1171-20.2007 ПО Смета № 10_1750611-0162Д ВиК от 23.05.2011 оконч._Смета на инжиниринговые услуги   " xfId="1398"/>
    <cellStyle name="_1171-20.2007 ПО Смета № 10_1750611-0162Д- проект ЦПС ИИР." xfId="1399"/>
    <cellStyle name="_1171-20.2007 ПО Смета № 10_1750611-0162Д- проект ЦПС ИИР2." xfId="1400"/>
    <cellStyle name="_1171-20.2007 ПО Смета № 10_1750611-0206Д смета ИИР" xfId="1401"/>
    <cellStyle name="_1171-20.2007 ПО Смета № 10_1750611-0221Д 1ПС и сметы 20.06.11-электроснабж" xfId="1402"/>
    <cellStyle name="_1171-20.2007 ПО Смета № 10_1750709-0128Д смета №6 ИИР" xfId="1403"/>
    <cellStyle name="_1171-20.2007 ПО Смета № 10_1750709-0128Д смета №6 ИИР 2" xfId="1404"/>
    <cellStyle name="_1171-20.2007 ПО Смета № 10_1750709-0128Д смета №6 ИИР_1750611-0046Д смета №1 ИИР" xfId="1405"/>
    <cellStyle name="_1171-20.2007 ПО Смета № 10_1750709-0128Д смета №6 ИИР_1750611-0046Д смета №1 ИИР 2" xfId="1406"/>
    <cellStyle name="_1171-20.2007 ПО Смета № 10_1750709-0128Д смета №6 ИИР_1750611-0088Д   Сводная 1ПС и  сметы корректир  06 04 2011" xfId="1407"/>
    <cellStyle name="_1171-20.2007 ПО Смета № 10_1750709-0128Д смета №6 ИИР_1750611-0088Д   Сводная 1ПС и  сметы корректир  06 04 2011 2" xfId="1408"/>
    <cellStyle name="_1171-20.2007 ПО Смета № 10_1750709-0128Д смета №6 ИИР_1750611-0090Д смета №10 ИИР" xfId="1409"/>
    <cellStyle name="_1171-20.2007 ПО Смета № 10_1750709-0128Д смета №6 ИИР_1750611-0221Д 1ПС и сметы 20.06.11-электроснабж" xfId="1410"/>
    <cellStyle name="_1171-20.2007 ПО Смета № 10_1750709-0128Д смета №6 ИИР_аннулиров.  " xfId="1411"/>
    <cellStyle name="_1171-20.2007 ПО Смета № 10_1750709-0128Д смета №6 ИИР_ДС №4 17506090211Д004  переходы через Хету 21.10.2011" xfId="1412"/>
    <cellStyle name="_1171-20.2007 ПО Смета № 10_1750709-0128Д смета №6 ИИР_КТП" xfId="1413"/>
    <cellStyle name="_1171-20.2007 ПО Смета № 10_1750709-0128Д смета №6 ИИР_предварит гидро Ниричар" xfId="1414"/>
    <cellStyle name="_1171-20.2007 ПО Смета № 10_1750709-0128Д смета №6 ИИР_СМЕТА №1 ВЛ 35кВ Больщая Хета и Габариты_30.09.2011" xfId="1415"/>
    <cellStyle name="_1171-20.2007 ПО Смета № 10_1750709-0128Д смета №6 ИИР_Смета АСУТП 1750611-0162Д " xfId="1416"/>
    <cellStyle name="_1171-20.2007 ПО Смета № 10_1750709-0128Д смета №6 ИИР_Смета АСУТП 1750611-0162Д _Смета на инжиниринговые услуги   " xfId="1417"/>
    <cellStyle name="_1171-20.2007 ПО Смета № 10_1750709-0128Д смета №6 ИИР_смета к акту выбора " xfId="1418"/>
    <cellStyle name="_1171-20.2007 ПО Смета № 10_1750709-0128Д смета №6 ИИР_смета к доп объемы_согласов с НТЦ РН" xfId="1419"/>
    <cellStyle name="_1171-20.2007 ПО Смета № 10_1750709-0128Д смета №6 ИИР_Смета на инжиниринговые услуги   " xfId="1420"/>
    <cellStyle name="_1171-20.2007 ПО Смета № 10_1750709-0128Д смета №6 ИИР_смета предварит гидро дорога Кынское _ НПС2 Ванкор_Пурпе" xfId="1421"/>
    <cellStyle name="_1171-20.2007 ПО Смета № 10_1750709-0128Д смета №6 ИИР_Смета с прилож  1750611-0162Д   со сметой РГИ  18.10.11" xfId="1422"/>
    <cellStyle name="_1171-20.2007 ПО Смета № 10_1750709-0128Д смета №6 ИИР_Энергосбережение доп. объемы согласов с НТЦ РН" xfId="1423"/>
    <cellStyle name="_1171-20.2007 ПО Смета № 10_1750709-0258Д Сист утил стоков_Объемы экол" xfId="1424"/>
    <cellStyle name="_1171-20.2007 ПО Смета № 10_1750709-0258Д Сист утил стоков_Объемы экол 2" xfId="1425"/>
    <cellStyle name="_1171-20.2007 ПО Смета № 10_1750709-0258Д Сист утил стоков_Объемы экол_1750611-0046Д смета №1 ИИР" xfId="1426"/>
    <cellStyle name="_1171-20.2007 ПО Смета № 10_1750709-0258Д Сист утил стоков_Объемы экол_1750611-0046Д смета №1 ИИР 2" xfId="1427"/>
    <cellStyle name="_1171-20.2007 ПО Смета № 10_1750709-0258Д Сист утил стоков_Объемы экол_1750611-0088Д   Сводная 1ПС и  сметы корректир  06 04 2011" xfId="1428"/>
    <cellStyle name="_1171-20.2007 ПО Смета № 10_1750709-0258Д Сист утил стоков_Объемы экол_1750611-0088Д   Сводная 1ПС и  сметы корректир  06 04 2011 2" xfId="1429"/>
    <cellStyle name="_1171-20.2007 ПО Смета № 10_1750709-0258Д Сист утил стоков_Объемы экол_1750611-0090Д смета №10 ИИР" xfId="1430"/>
    <cellStyle name="_1171-20.2007 ПО Смета № 10_1750709-0258Д Сист утил стоков_Объемы экол_1750611-0221Д 1ПС и сметы 20.06.11-электроснабж" xfId="1431"/>
    <cellStyle name="_1171-20.2007 ПО Смета № 10_1750709-0258Д Сист утил стоков_Объемы экол_аннулиров.  " xfId="1432"/>
    <cellStyle name="_1171-20.2007 ПО Смета № 10_1750709-0258Д Сист утил стоков_Объемы экол_ДС №4 17506090211Д004  переходы через Хету 21.10.2011" xfId="1433"/>
    <cellStyle name="_1171-20.2007 ПО Смета № 10_1750709-0258Д Сист утил стоков_Объемы экол_КТП" xfId="1434"/>
    <cellStyle name="_1171-20.2007 ПО Смета № 10_1750709-0258Д Сист утил стоков_Объемы экол_предварит гидро Ниричар" xfId="1435"/>
    <cellStyle name="_1171-20.2007 ПО Смета № 10_1750709-0258Д Сист утил стоков_Объемы экол_СМЕТА №1 ВЛ 35кВ Больщая Хета и Габариты_30.09.2011" xfId="1436"/>
    <cellStyle name="_1171-20.2007 ПО Смета № 10_1750709-0258Д Сист утил стоков_Объемы экол_Смета АСУТП 1750611-0162Д " xfId="1437"/>
    <cellStyle name="_1171-20.2007 ПО Смета № 10_1750709-0258Д Сист утил стоков_Объемы экол_Смета АСУТП 1750611-0162Д _Смета на инжиниринговые услуги   " xfId="1438"/>
    <cellStyle name="_1171-20.2007 ПО Смета № 10_1750709-0258Д Сист утил стоков_Объемы экол_смета к акту выбора " xfId="1439"/>
    <cellStyle name="_1171-20.2007 ПО Смета № 10_1750709-0258Д Сист утил стоков_Объемы экол_смета к доп объемы_согласов с НТЦ РН" xfId="1440"/>
    <cellStyle name="_1171-20.2007 ПО Смета № 10_1750709-0258Д Сист утил стоков_Объемы экол_Смета на инжиниринговые услуги   " xfId="1441"/>
    <cellStyle name="_1171-20.2007 ПО Смета № 10_1750709-0258Д Сист утил стоков_Объемы экол_смета предварит гидро дорога Кынское _ НПС2 Ванкор_Пурпе" xfId="1442"/>
    <cellStyle name="_1171-20.2007 ПО Смета № 10_1750709-0258Д Сист утил стоков_Объемы экол_Смета с прилож  1750611-0162Д   со сметой РГИ  18.10.11" xfId="1443"/>
    <cellStyle name="_1171-20.2007 ПО Смета № 10_1750709-0258Д Сист утил стоков_Объемы экол_Энергосбережение доп. объемы согласов с НТЦ РН" xfId="1444"/>
    <cellStyle name="_1171-20.2007 ПО Смета № 10_4Сметы_1750610-0072Д003 все 05 04 10" xfId="1445"/>
    <cellStyle name="_1171-20.2007 ПО Смета № 10_4Сметы_1750610-0072Д003 все 05 04 10 2" xfId="1446"/>
    <cellStyle name="_1171-20.2007 ПО Смета № 10_4Сметы_1750610-0072Д003 все 05 04 10_1750611-0046Д смета №1 ИИР" xfId="1447"/>
    <cellStyle name="_1171-20.2007 ПО Смета № 10_4Сметы_1750610-0072Д003 все 05 04 10_1750611-0046Д смета №1 ИИР 2" xfId="1448"/>
    <cellStyle name="_1171-20.2007 ПО Смета № 10_4Сметы_1750610-0072Д003 все 05 04 10_1750611-0221Д 1ПС и сметы 20.06.11-электроснабж" xfId="1449"/>
    <cellStyle name="_1171-20.2007 ПО Смета № 10_4Сметы_1750610-0072Д003 все 05 04 10_аннулиров.  " xfId="1450"/>
    <cellStyle name="_1171-20.2007 ПО Смета № 10_4Сметы_1750610-0072Д003 все 05 04 10_ДС №4 17506090211Д004  переходы через Хету 21.10.2011" xfId="1451"/>
    <cellStyle name="_1171-20.2007 ПО Смета № 10_4Сметы_1750610-0072Д003 все 05 04 10_КТП" xfId="1452"/>
    <cellStyle name="_1171-20.2007 ПО Смета № 10_4Сметы_1750610-0072Д003 все 05 04 10_предварит гидро Ниричар" xfId="1453"/>
    <cellStyle name="_1171-20.2007 ПО Смета № 10_4Сметы_1750610-0072Д003 все 05 04 10_СМЕТА №1 ВЛ 35кВ Больщая Хета и Габариты_30.09.2011" xfId="1454"/>
    <cellStyle name="_1171-20.2007 ПО Смета № 10_4Сметы_1750610-0072Д003 все 05 04 10_Смета АСУТП 1750611-0162Д " xfId="1455"/>
    <cellStyle name="_1171-20.2007 ПО Смета № 10_4Сметы_1750610-0072Д003 все 05 04 10_Смета АСУТП 1750611-0162Д _Смета на инжиниринговые услуги   " xfId="1456"/>
    <cellStyle name="_1171-20.2007 ПО Смета № 10_4Сметы_1750610-0072Д003 все 05 04 10_смета к акту выбора " xfId="1457"/>
    <cellStyle name="_1171-20.2007 ПО Смета № 10_4Сметы_1750610-0072Д003 все 05 04 10_смета к доп объемы М3" xfId="1458"/>
    <cellStyle name="_1171-20.2007 ПО Смета № 10_4Сметы_1750610-0072Д003 все 05 04 10_смета к доп объемы_согласов с НТЦ РН" xfId="1459"/>
    <cellStyle name="_1171-20.2007 ПО Смета № 10_4Сметы_1750610-0072Д003 все 05 04 10_Смета на инжиниринговые услуги   " xfId="1460"/>
    <cellStyle name="_1171-20.2007 ПО Смета № 10_4Сметы_1750610-0072Д003 все 05 04 10_смета предварит гидро дорога Кынское _ НПС2 Ванкор_Пурпе" xfId="1461"/>
    <cellStyle name="_1171-20.2007 ПО Смета № 10_4Сметы_1750610-0072Д003 все 05 04 10_Энергосбережение доп. объемы согласов с НТЦ РН" xfId="1462"/>
    <cellStyle name="_1171-20.2007 ПО Смета № 10_5_1750611-0206Д Сводная смета ­1ПС и сметы  20.06.11" xfId="1463"/>
    <cellStyle name="_1171-20.2007 ПО Смета № 10_6700 1ПС и сметы от 25.01.10 г." xfId="1464"/>
    <cellStyle name="_1171-20.2007 ПО Смета № 10_6700 1ПС и сметы от 25.01.10 г. 2" xfId="1465"/>
    <cellStyle name="_1171-20.2007 ПО Смета № 10_6700 1ПС и сметы от 25.01.10 г._РЗ ЛКОУ-400 (ПР)" xfId="1466"/>
    <cellStyle name="_1171-20.2007 ПО Смета № 10_KR, svod, smety - otkor_(1)" xfId="1467"/>
    <cellStyle name="_1171-20.2007 ПО Смета № 10_Анастас.-Троицкое 0322Д   1 ПС  16.12.2009" xfId="1468"/>
    <cellStyle name="_1171-20.2007 ПО Смета № 10_Анастас.-Троицкое 0322Д   1 ПС  16.12.2009 2" xfId="1469"/>
    <cellStyle name="_1171-20.2007 ПО Смета № 10_Анастас.-Троицкое 0322Д   1 ПС  16.12.2009_1750611-0046Д смета №1 ИИР" xfId="1470"/>
    <cellStyle name="_1171-20.2007 ПО Смета № 10_Анастас.-Троицкое 0322Д   1 ПС  16.12.2009_1750611-0046Д смета №1 ИИР 2" xfId="1471"/>
    <cellStyle name="_1171-20.2007 ПО Смета № 10_Анастас.-Троицкое 0322Д   1 ПС  16.12.2009_1750611-0088Д   Сводная 1ПС и  сметы корректир  06 04 2011" xfId="1472"/>
    <cellStyle name="_1171-20.2007 ПО Смета № 10_Анастас.-Троицкое 0322Д   1 ПС  16.12.2009_1750611-0088Д   Сводная 1ПС и  сметы корректир  06 04 2011 2" xfId="1473"/>
    <cellStyle name="_1171-20.2007 ПО Смета № 10_Анастас.-Троицкое 0322Д   1 ПС  16.12.2009_1750611-0090Д смета №10 ИИР" xfId="1474"/>
    <cellStyle name="_1171-20.2007 ПО Смета № 10_Анастас.-Троицкое 0322Д   1 ПС  16.12.2009_1750611-0221Д 1ПС и сметы 20.06.11-электроснабж" xfId="1475"/>
    <cellStyle name="_1171-20.2007 ПО Смета № 10_Анастас.-Троицкое 0322Д   1 ПС  16.12.2009_аннулиров.  " xfId="1476"/>
    <cellStyle name="_1171-20.2007 ПО Смета № 10_Анастас.-Троицкое 0322Д   1 ПС  16.12.2009_ДС №4 17506090211Д004  переходы через Хету 21.10.2011" xfId="1477"/>
    <cellStyle name="_1171-20.2007 ПО Смета № 10_Анастас.-Троицкое 0322Д   1 ПС  16.12.2009_КТП" xfId="1478"/>
    <cellStyle name="_1171-20.2007 ПО Смета № 10_Анастас.-Троицкое 0322Д   1 ПС  16.12.2009_предварит гидро Ниричар" xfId="1479"/>
    <cellStyle name="_1171-20.2007 ПО Смета № 10_Анастас.-Троицкое 0322Д   1 ПС  16.12.2009_СМЕТА №1 ВЛ 35кВ Больщая Хета и Габариты_30.09.2011" xfId="1480"/>
    <cellStyle name="_1171-20.2007 ПО Смета № 10_Анастас.-Троицкое 0322Д   1 ПС  16.12.2009_Смета АСУТП 1750611-0162Д " xfId="1481"/>
    <cellStyle name="_1171-20.2007 ПО Смета № 10_Анастас.-Троицкое 0322Д   1 ПС  16.12.2009_Смета АСУТП 1750611-0162Д _Смета на инжиниринговые услуги   " xfId="1482"/>
    <cellStyle name="_1171-20.2007 ПО Смета № 10_Анастас.-Троицкое 0322Д   1 ПС  16.12.2009_смета к акту выбора " xfId="1483"/>
    <cellStyle name="_1171-20.2007 ПО Смета № 10_Анастас.-Троицкое 0322Д   1 ПС  16.12.2009_смета к доп объемы_согласов с НТЦ РН" xfId="1484"/>
    <cellStyle name="_1171-20.2007 ПО Смета № 10_Анастас.-Троицкое 0322Д   1 ПС  16.12.2009_Смета на инжиниринговые услуги   " xfId="1485"/>
    <cellStyle name="_1171-20.2007 ПО Смета № 10_Анастас.-Троицкое 0322Д   1 ПС  16.12.2009_смета предварит гидро дорога Кынское _ НПС2 Ванкор_Пурпе" xfId="1486"/>
    <cellStyle name="_1171-20.2007 ПО Смета № 10_Анастас.-Троицкое 0322Д   1 ПС  16.12.2009_Смета с прилож  1750611-0162Д   со сметой РГИ  18.10.11" xfId="1487"/>
    <cellStyle name="_1171-20.2007 ПО Смета № 10_Анастас.-Троицкое 0322Д   1 ПС  16.12.2009_Энергосбережение доп. объемы согласов с НТЦ РН" xfId="1488"/>
    <cellStyle name="_1171-20.2007 ПО Смета № 10_Анастасиевско-Троицкое" xfId="1489"/>
    <cellStyle name="_1171-20.2007 ПО Смета № 10_Анастасиевско-Троицкое_Смета на инжиниринговые услуги   " xfId="1490"/>
    <cellStyle name="_1171-20.2007 ПО Смета № 10_аннулиров.  " xfId="1491"/>
    <cellStyle name="_1171-20.2007 ПО Смета № 10_Ванкор. Спуски с эстакад" xfId="1492"/>
    <cellStyle name="_1171-20.2007 ПО Смета № 10_Ванкор. Спуски с эстакад - перепроектирование" xfId="1493"/>
    <cellStyle name="_1171-20.2007 ПО Смета № 10_Ванкор. Спуски с эстакад - перепроектирование по трудозатр" xfId="1494"/>
    <cellStyle name="_1171-20.2007 ПО Смета № 10_Ванкор. Спуски с эстакад - перепроектирование по трудозатр-1" xfId="1495"/>
    <cellStyle name="_1171-20.2007 ПО Смета № 10_Ванкор. Спуски с эстакад по трудозатратам и вариант по сборникам уменьш" xfId="1496"/>
    <cellStyle name="_1171-20.2007 ПО Смета № 10_Ванкор. Спуски с эстакад-откор." xfId="1497"/>
    <cellStyle name="_1171-20.2007 ПО Смета № 10_Ванкор. ЦПС. ДЭС-10,4 МВт. Откорр смета 4 на фундаменты и сети" xfId="1498"/>
    <cellStyle name="_1171-20.2007 ПО Смета № 10_Ванкор. ЦПС. ДЭС-10,4 МВт. Откорр смета 4 на фундаменты и сети-2" xfId="1499"/>
    <cellStyle name="_1171-20.2007 ПО Смета № 10_Вахт поселок куст 108_Объемы ИЭИ 23.09.10" xfId="1500"/>
    <cellStyle name="_1171-20.2007 ПО Смета № 10_Вахт поселок куст 108_Объемы ИЭИ 23.09.10 2" xfId="1501"/>
    <cellStyle name="_1171-20.2007 ПО Смета № 10_Вахт поселок куст 108_Объемы ИЭИ 23.09.10_РЗ ЛКОУ-400 (ПР)" xfId="1502"/>
    <cellStyle name="_1171-20.2007 ПО Смета № 10_Водозабор_Делингдэ.ИсполнительнаяТопо" xfId="1503"/>
    <cellStyle name="_1171-20.2007 ПО Смета № 10_Водозабор_Делингдэ.ИсполнительнаяТопо 2" xfId="1504"/>
    <cellStyle name="_1171-20.2007 ПО Смета № 10_Водозабор_Делингдэ.ИсполнительнаяТопо_аннулиров.  " xfId="1505"/>
    <cellStyle name="_1171-20.2007 ПО Смета № 10_Водозабор_Делингдэ.ИсполнительнаяТопо_ДС №4 17506090211Д004  переходы через Хету 21.10.2011" xfId="1506"/>
    <cellStyle name="_1171-20.2007 ПО Смета № 10_Водозабор_Делингдэ.ИсполнительнаяТопо_КТП" xfId="1507"/>
    <cellStyle name="_1171-20.2007 ПО Смета № 10_Водозабор_Делингдэ.ИсполнительнаяТопо_СМЕТА №1 ВЛ 35кВ Больщая Хета и Габариты_30.09.2011" xfId="1508"/>
    <cellStyle name="_1171-20.2007 ПО Смета № 10_Водозабор_Делингдэ.ИсполнительнаяТопо_Смета на инжиниринговые услуги   " xfId="1509"/>
    <cellStyle name="_1171-20.2007 ПО Смета № 10_ГГУ-1" xfId="1510"/>
    <cellStyle name="_1171-20.2007 ПО Смета № 10_ГГУ-1 2" xfId="1511"/>
    <cellStyle name="_1171-20.2007 ПО Смета № 10_ГГУ-1_1750611-0090Д смета №10 ИИР" xfId="1512"/>
    <cellStyle name="_1171-20.2007 ПО Смета № 10_ГГУ-1_1750611-0221Д 1ПС и сметы 20.06.11-электроснабж" xfId="1513"/>
    <cellStyle name="_1171-20.2007 ПО Смета № 10_ГГУ-1_аннулиров.  " xfId="1514"/>
    <cellStyle name="_1171-20.2007 ПО Смета № 10_ГГУ-1_блок-контейнер " xfId="1515"/>
    <cellStyle name="_1171-20.2007 ПО Смета № 10_ГГУ-1_ДС №4 17506090211Д004  переходы через Хету 21.10.2011" xfId="1516"/>
    <cellStyle name="_1171-20.2007 ПО Смета № 10_ГГУ-1_ЛВС" xfId="1517"/>
    <cellStyle name="_1171-20.2007 ПО Смета № 10_ГГУ-1_СМЕТА №1 ВЛ 35кВ Больщая Хета и Габариты_30.09.2011" xfId="1518"/>
    <cellStyle name="_1171-20.2007 ПО Смета № 10_ГГУ-1_Смета АСУТП 1750611-0162Д " xfId="1519"/>
    <cellStyle name="_1171-20.2007 ПО Смета № 10_ГГУ-1_смета к акту выбора " xfId="1520"/>
    <cellStyle name="_1171-20.2007 ПО Смета № 10_ГГУ-1_смета к доп объемы_согласов с НТЦ РН" xfId="1521"/>
    <cellStyle name="_1171-20.2007 ПО Смета № 10_ГГУ-1_Смета на инжиниринговые услуги   " xfId="1522"/>
    <cellStyle name="_1171-20.2007 ПО Смета № 10_ГГУ-1_Смета с прилож  1750611-0162Д   со сметой РГИ  18.10.11" xfId="1523"/>
    <cellStyle name="_1171-20.2007 ПО Смета № 10_ГГУ-1_СПД" xfId="1524"/>
    <cellStyle name="_1171-20.2007 ПО Смета № 10_ГГУ-1_Энергосбережение доп. объемы согласов с НТЦ РН" xfId="1525"/>
    <cellStyle name="_1171-20.2007 ПО Смета № 10_ГГУ-19" xfId="1526"/>
    <cellStyle name="_1171-20.2007 ПО Смета № 10_ГГУ-19 2" xfId="1527"/>
    <cellStyle name="_1171-20.2007 ПО Смета № 10_ГГУ-19_1750611-0090Д смета №10 ИИР" xfId="1528"/>
    <cellStyle name="_1171-20.2007 ПО Смета № 10_ГГУ-19_1750611-0221Д 1ПС и сметы 20.06.11-электроснабж" xfId="1529"/>
    <cellStyle name="_1171-20.2007 ПО Смета № 10_ГГУ-19_аннулиров.  " xfId="1530"/>
    <cellStyle name="_1171-20.2007 ПО Смета № 10_ГГУ-19_блок-контейнер " xfId="1531"/>
    <cellStyle name="_1171-20.2007 ПО Смета № 10_ГГУ-19_ДС №4 17506090211Д004  переходы через Хету 21.10.2011" xfId="1532"/>
    <cellStyle name="_1171-20.2007 ПО Смета № 10_ГГУ-19_ЛВС" xfId="1533"/>
    <cellStyle name="_1171-20.2007 ПО Смета № 10_ГГУ-19_СМЕТА №1 ВЛ 35кВ Больщая Хета и Габариты_30.09.2011" xfId="1534"/>
    <cellStyle name="_1171-20.2007 ПО Смета № 10_ГГУ-19_Смета АСУТП 1750611-0162Д " xfId="1535"/>
    <cellStyle name="_1171-20.2007 ПО Смета № 10_ГГУ-19_смета к акту выбора " xfId="1536"/>
    <cellStyle name="_1171-20.2007 ПО Смета № 10_ГГУ-19_смета к доп объемы_согласов с НТЦ РН" xfId="1537"/>
    <cellStyle name="_1171-20.2007 ПО Смета № 10_ГГУ-19_Смета на инжиниринговые услуги   " xfId="1538"/>
    <cellStyle name="_1171-20.2007 ПО Смета № 10_ГГУ-19_Смета с прилож  1750611-0162Д   со сметой РГИ  18.10.11" xfId="1539"/>
    <cellStyle name="_1171-20.2007 ПО Смета № 10_ГГУ-19_СПД" xfId="1540"/>
    <cellStyle name="_1171-20.2007 ПО Смета № 10_ГГУ-19_Энергосбережение доп. объемы согласов с НТЦ РН" xfId="1541"/>
    <cellStyle name="_1171-20.2007 ПО Смета № 10_ГГУ-3" xfId="1542"/>
    <cellStyle name="_1171-20.2007 ПО Смета № 10_ГГУ-3 2" xfId="1543"/>
    <cellStyle name="_1171-20.2007 ПО Смета № 10_ГГУ-3_1750611-0090Д смета №10 ИИР" xfId="1544"/>
    <cellStyle name="_1171-20.2007 ПО Смета № 10_ГГУ-3_1750611-0221Д 1ПС и сметы 20.06.11-электроснабж" xfId="1545"/>
    <cellStyle name="_1171-20.2007 ПО Смета № 10_ГГУ-3_аннулиров.  " xfId="1546"/>
    <cellStyle name="_1171-20.2007 ПО Смета № 10_ГГУ-3_блок-контейнер " xfId="1547"/>
    <cellStyle name="_1171-20.2007 ПО Смета № 10_ГГУ-3_ДС №4 17506090211Д004  переходы через Хету 21.10.2011" xfId="1548"/>
    <cellStyle name="_1171-20.2007 ПО Смета № 10_ГГУ-3_ЛВС" xfId="1549"/>
    <cellStyle name="_1171-20.2007 ПО Смета № 10_ГГУ-3_СМЕТА №1 ВЛ 35кВ Больщая Хета и Габариты_30.09.2011" xfId="1550"/>
    <cellStyle name="_1171-20.2007 ПО Смета № 10_ГГУ-3_Смета АСУТП 1750611-0162Д " xfId="1551"/>
    <cellStyle name="_1171-20.2007 ПО Смета № 10_ГГУ-3_смета к акту выбора " xfId="1552"/>
    <cellStyle name="_1171-20.2007 ПО Смета № 10_ГГУ-3_смета к доп объемы_согласов с НТЦ РН" xfId="1553"/>
    <cellStyle name="_1171-20.2007 ПО Смета № 10_ГГУ-3_Смета на инжиниринговые услуги   " xfId="1554"/>
    <cellStyle name="_1171-20.2007 ПО Смета № 10_ГГУ-3_Смета с прилож  1750611-0162Д   со сметой РГИ  18.10.11" xfId="1555"/>
    <cellStyle name="_1171-20.2007 ПО Смета № 10_ГГУ-3_СПД" xfId="1556"/>
    <cellStyle name="_1171-20.2007 ПО Смета № 10_ГГУ-3_Энергосбережение доп. объемы согласов с НТЦ РН" xfId="1557"/>
    <cellStyle name="_1171-20.2007 ПО Смета № 10_ГГУ-58" xfId="1558"/>
    <cellStyle name="_1171-20.2007 ПО Смета № 10_ГГУ-58 2" xfId="1559"/>
    <cellStyle name="_1171-20.2007 ПО Смета № 10_ГГУ-58_1750611-0090Д смета №10 ИИР" xfId="1560"/>
    <cellStyle name="_1171-20.2007 ПО Смета № 10_ГГУ-58_1750611-0221Д 1ПС и сметы 20.06.11-электроснабж" xfId="1561"/>
    <cellStyle name="_1171-20.2007 ПО Смета № 10_ГГУ-58_аннулиров.  " xfId="1562"/>
    <cellStyle name="_1171-20.2007 ПО Смета № 10_ГГУ-58_блок-контейнер " xfId="1563"/>
    <cellStyle name="_1171-20.2007 ПО Смета № 10_ГГУ-58_ДС №4 17506090211Д004  переходы через Хету 21.10.2011" xfId="1564"/>
    <cellStyle name="_1171-20.2007 ПО Смета № 10_ГГУ-58_ЛВС" xfId="1565"/>
    <cellStyle name="_1171-20.2007 ПО Смета № 10_ГГУ-58_СМЕТА №1 ВЛ 35кВ Больщая Хета и Габариты_30.09.2011" xfId="1566"/>
    <cellStyle name="_1171-20.2007 ПО Смета № 10_ГГУ-58_Смета АСУТП 1750611-0162Д " xfId="1567"/>
    <cellStyle name="_1171-20.2007 ПО Смета № 10_ГГУ-58_смета к акту выбора " xfId="1568"/>
    <cellStyle name="_1171-20.2007 ПО Смета № 10_ГГУ-58_смета к доп объемы_согласов с НТЦ РН" xfId="1569"/>
    <cellStyle name="_1171-20.2007 ПО Смета № 10_ГГУ-58_Смета на инжиниринговые услуги   " xfId="1570"/>
    <cellStyle name="_1171-20.2007 ПО Смета № 10_ГГУ-58_Смета с прилож  1750611-0162Д   со сметой РГИ  18.10.11" xfId="1571"/>
    <cellStyle name="_1171-20.2007 ПО Смета № 10_ГГУ-58_СПД" xfId="1572"/>
    <cellStyle name="_1171-20.2007 ПО Смета № 10_ГГУ-58_Энергосбережение доп. объемы согласов с НТЦ РН" xfId="1573"/>
    <cellStyle name="_1171-20.2007 ПО Смета № 10_ГГУ-606" xfId="1574"/>
    <cellStyle name="_1171-20.2007 ПО Смета № 10_ГГУ-606 2" xfId="1575"/>
    <cellStyle name="_1171-20.2007 ПО Смета № 10_ГГУ-606_1750611-0090Д смета №10 ИИР" xfId="1576"/>
    <cellStyle name="_1171-20.2007 ПО Смета № 10_ГГУ-606_1750611-0221Д 1ПС и сметы 20.06.11-электроснабж" xfId="1577"/>
    <cellStyle name="_1171-20.2007 ПО Смета № 10_ГГУ-606_аннулиров.  " xfId="1578"/>
    <cellStyle name="_1171-20.2007 ПО Смета № 10_ГГУ-606_блок-контейнер " xfId="1579"/>
    <cellStyle name="_1171-20.2007 ПО Смета № 10_ГГУ-606_ДС №4 17506090211Д004  переходы через Хету 21.10.2011" xfId="1580"/>
    <cellStyle name="_1171-20.2007 ПО Смета № 10_ГГУ-606_ЛВС" xfId="1581"/>
    <cellStyle name="_1171-20.2007 ПО Смета № 10_ГГУ-606_СМЕТА №1 ВЛ 35кВ Больщая Хета и Габариты_30.09.2011" xfId="1582"/>
    <cellStyle name="_1171-20.2007 ПО Смета № 10_ГГУ-606_Смета АСУТП 1750611-0162Д " xfId="1583"/>
    <cellStyle name="_1171-20.2007 ПО Смета № 10_ГГУ-606_смета к акту выбора " xfId="1584"/>
    <cellStyle name="_1171-20.2007 ПО Смета № 10_ГГУ-606_смета к доп объемы_согласов с НТЦ РН" xfId="1585"/>
    <cellStyle name="_1171-20.2007 ПО Смета № 10_ГГУ-606_Смета на инжиниринговые услуги   " xfId="1586"/>
    <cellStyle name="_1171-20.2007 ПО Смета № 10_ГГУ-606_Смета с прилож  1750611-0162Д   со сметой РГИ  18.10.11" xfId="1587"/>
    <cellStyle name="_1171-20.2007 ПО Смета № 10_ГГУ-606_СПД" xfId="1588"/>
    <cellStyle name="_1171-20.2007 ПО Смета № 10_ГГУ-606_Энергосбережение доп. объемы согласов с НТЦ РН" xfId="1589"/>
    <cellStyle name="_1171-20.2007 ПО Смета № 10_Геострой(1).Хасырей-компрессорная.откор  24 03 10" xfId="1590"/>
    <cellStyle name="_1171-20.2007 ПО Смета № 10_Геострой(1).Хасырей-компрессорная.откор  24 03 10_Смета на инжиниринговые услуги   " xfId="1591"/>
    <cellStyle name="_1171-20.2007 ПО Смета № 10_Д.с.№5  17506080171Д   15.09.2009" xfId="1592"/>
    <cellStyle name="_1171-20.2007 ПО Смета № 10_Д.с.№5  17506080171Д   15.09.2009_Смета на инжиниринговые услуги   " xfId="1593"/>
    <cellStyle name="_1171-20.2007 ПО Смета № 10_Доп экз  ПСД_исполнит_откорр" xfId="1594"/>
    <cellStyle name="_1171-20.2007 ПО Смета № 10_Доп экз  ПСД_исполнит_откорр 2" xfId="1595"/>
    <cellStyle name="_1171-20.2007 ПО Смета № 10_доп.экз." xfId="1596"/>
    <cellStyle name="_1171-20.2007 ПО Смета № 10_доп.экз. 2" xfId="1597"/>
    <cellStyle name="_1171-20.2007 ПО Смета № 10_Допработы ИЭИ" xfId="1598"/>
    <cellStyle name="_1171-20.2007 ПО Смета № 10_ДПБ ГО ЧС " xfId="1599"/>
    <cellStyle name="_1171-20.2007 ПО Смета № 10_ДПБ ГО ЧС  2" xfId="1600"/>
    <cellStyle name="_1171-20.2007 ПО Смета № 10_ДПБ ГО ЧС _аннулиров.  " xfId="1601"/>
    <cellStyle name="_1171-20.2007 ПО Смета № 10_ДПБ ГО ЧС _ДС №4 17506090211Д004  переходы через Хету 21.10.2011" xfId="1602"/>
    <cellStyle name="_1171-20.2007 ПО Смета № 10_ДПБ ГО ЧС _КТП" xfId="1603"/>
    <cellStyle name="_1171-20.2007 ПО Смета № 10_ДПБ ГО ЧС _СМЕТА №1 ВЛ 35кВ Больщая Хета и Габариты_30.09.2011" xfId="1604"/>
    <cellStyle name="_1171-20.2007 ПО Смета № 10_ДПБ ГО ЧС _Смета на инжиниринговые услуги   " xfId="1605"/>
    <cellStyle name="_1171-20.2007 ПО Смета № 10_ДС №4    1750609-0288Д   29.10.10" xfId="1606"/>
    <cellStyle name="_1171-20.2007 ПО Смета № 10_ДС №4    1750609-0288Д   29.10.10_Смета на инжиниринговые услуги   " xfId="1607"/>
    <cellStyle name="_1171-20.2007 ПО Смета № 10_Заявка на ДС5_7_08_корректировка по изменению технических параметров вентоборудования_сметы" xfId="1608"/>
    <cellStyle name="_1171-20.2007 ПО Смета № 10_Заявка на ДС5_7_08_корректировка по изменению технических параметров ППК_сметы_k на повторение" xfId="1609"/>
    <cellStyle name="_1171-20.2007 ПО Смета № 10_Заявка на ДС6_7_08_корректировка по изменению технических параметров ППК_сметы по видам работ" xfId="1610"/>
    <cellStyle name="_1171-20.2007 ПО Смета № 10_ИИР Расширение-откор" xfId="1611"/>
    <cellStyle name="_1171-20.2007 ПО Смета № 10_ИИР УПСВ_Ю_расширение  04 08 10" xfId="1612"/>
    <cellStyle name="_1171-20.2007 ПО Смета № 10_ИИР УПСВ_Ю_расширение  04 08 10 2" xfId="1613"/>
    <cellStyle name="_1171-20.2007 ПО Смета № 10_ИИР УПСВ_Ю_расширение  04 08 10_1750611-0090Д смета №10 ИИР" xfId="1614"/>
    <cellStyle name="_1171-20.2007 ПО Смета № 10_ИИР УПСВ_Ю_расширение  04 08 10_аннулиров.  " xfId="1615"/>
    <cellStyle name="_1171-20.2007 ПО Смета № 10_ИИР УПСВ_Ю_расширение  04 08 10_ДС №4 17506090211Д004  переходы через Хету 21.10.2011" xfId="1616"/>
    <cellStyle name="_1171-20.2007 ПО Смета № 10_ИИР УПСВ_Ю_расширение  04 08 10_КТП" xfId="1617"/>
    <cellStyle name="_1171-20.2007 ПО Смета № 10_ИИР УПСВ_Ю_расширение  04 08 10_СМЕТА №1 ВЛ 35кВ Больщая Хета и Габариты_30.09.2011" xfId="1618"/>
    <cellStyle name="_1171-20.2007 ПО Смета № 10_ИИР УПСВ_Ю_расширение  04 08 10_смета к акту выбора " xfId="1619"/>
    <cellStyle name="_1171-20.2007 ПО Смета № 10_ИИР УПСВ_Ю_расширение  04 08 10_Смета на инжиниринговые услуги   " xfId="1620"/>
    <cellStyle name="_1171-20.2007 ПО Смета № 10_ИИР УПСВ_Ю_расширение  04 08 10_Смета с прилож  1750611-0162Д   со сметой РГИ  18.10.11" xfId="1621"/>
    <cellStyle name="_1171-20.2007 ПО Смета № 10_инжиниринговые услуги" xfId="1622"/>
    <cellStyle name="_1171-20.2007 ПО Смета № 10_инжиниринговые услуги 2" xfId="1623"/>
    <cellStyle name="_1171-20.2007 ПО Смета № 10_инжиниринговые услуги_1750609-0211Д002 Сводная смета  (Приложение №4)" xfId="1624"/>
    <cellStyle name="_1171-20.2007 ПО Смета № 10_инжиниринговые услуги_1750609-0363Д   смета на эксперт." xfId="1625"/>
    <cellStyle name="_1171-20.2007 ПО Смета № 10_инжиниринговые услуги_1750609-0363Д   смета на эксперт. 2" xfId="1626"/>
    <cellStyle name="_1171-20.2007 ПО Смета № 10_инжиниринговые услуги_1750609-0363Д   смета на эксперт._1750611-0090Д смета №10 ИИР" xfId="1627"/>
    <cellStyle name="_1171-20.2007 ПО Смета № 10_инжиниринговые услуги_1750609-0363Д   смета на эксперт._1750611-0221Д 1ПС и сметы 20.06.11-электроснабж" xfId="1628"/>
    <cellStyle name="_1171-20.2007 ПО Смета № 10_инжиниринговые услуги_1750609-0363Д   смета на эксперт._аннулиров.  " xfId="1629"/>
    <cellStyle name="_1171-20.2007 ПО Смета № 10_инжиниринговые услуги_1750609-0363Д   смета на эксперт._ДС №4 17506090211Д004  переходы через Хету 21.10.2011" xfId="1630"/>
    <cellStyle name="_1171-20.2007 ПО Смета № 10_инжиниринговые услуги_1750609-0363Д   смета на эксперт._СМЕТА №1 ВЛ 35кВ Больщая Хета и Габариты_30.09.2011" xfId="1631"/>
    <cellStyle name="_1171-20.2007 ПО Смета № 10_инжиниринговые услуги_1750609-0363Д   смета на эксперт._Смета АСУТП 1750611-0162Д " xfId="1632"/>
    <cellStyle name="_1171-20.2007 ПО Смета № 10_инжиниринговые услуги_1750609-0363Д   смета на эксперт._смета к акту выбора " xfId="1633"/>
    <cellStyle name="_1171-20.2007 ПО Смета № 10_инжиниринговые услуги_1750609-0363Д   смета на эксперт._смета к доп объемы_согласов с НТЦ РН" xfId="1634"/>
    <cellStyle name="_1171-20.2007 ПО Смета № 10_инжиниринговые услуги_1750609-0363Д   смета на эксперт._Смета на инжиниринговые услуги   " xfId="1635"/>
    <cellStyle name="_1171-20.2007 ПО Смета № 10_инжиниринговые услуги_1750609-0363Д   смета на эксперт._Смета с прилож  1750611-0162Д   со сметой РГИ  18.10.11" xfId="1636"/>
    <cellStyle name="_1171-20.2007 ПО Смета № 10_инжиниринговые услуги_1750609-0363Д   смета на эксперт._Энергосбережение доп. объемы согласов с НТЦ РН" xfId="1637"/>
    <cellStyle name="_1171-20.2007 ПО Смета № 10_инжиниринговые услуги_1750609-0363Д  смета № 5  (экспертиза)  " xfId="1638"/>
    <cellStyle name="_1171-20.2007 ПО Смета № 10_инжиниринговые услуги_1750609-0363Д  смета № 5  (экспертиза)   2" xfId="1639"/>
    <cellStyle name="_1171-20.2007 ПО Смета № 10_инжиниринговые услуги_1750609-0363Д  смета № 5  (экспертиза)  _1750611-0090Д смета №10 ИИР" xfId="1640"/>
    <cellStyle name="_1171-20.2007 ПО Смета № 10_инжиниринговые услуги_1750609-0363Д  смета № 5  (экспертиза)  _1750611-0091Д Сводная смета 1ПС  и сметы (05.05.11 г.)    " xfId="1641"/>
    <cellStyle name="_1171-20.2007 ПО Смета № 10_инжиниринговые услуги_1750609-0363Д  смета № 5  (экспертиза)  _1750611-0096Д Сводная_смета 1ПС  и сметы  ЖВП (25.03.11 г.)  " xfId="1642"/>
    <cellStyle name="_1171-20.2007 ПО Смета № 10_инжиниринговые услуги_1750609-0363Д  смета № 5  (экспертиза)  _1750611-0096Д Сводная_смета 1ПС  и сметы (Приложение №5 №6)" xfId="1643"/>
    <cellStyle name="_1171-20.2007 ПО Смета № 10_инжиниринговые услуги_1750609-0363Д  смета № 5  (экспертиза)  _1750611-0125Д - 1ПС ИИР  27 07 2011 (3) - согласована" xfId="1644"/>
    <cellStyle name="_1171-20.2007 ПО Смета № 10_инжиниринговые услуги_1750609-0363Д  смета № 5  (экспертиза)  _1750611-0125Д - 1ПС ИИР  27.07.2011" xfId="1645"/>
    <cellStyle name="_1171-20.2007 ПО Смета № 10_инжиниринговые услуги_1750609-0363Д  смета № 5  (экспертиза)  _1750611-0221Д 1ПС и сметы 20.06.11-электроснабж" xfId="1646"/>
    <cellStyle name="_1171-20.2007 ПО Смета № 10_инжиниринговые услуги_1750609-0363Д  смета № 5  (экспертиза)  _аннулиров.  " xfId="1647"/>
    <cellStyle name="_1171-20.2007 ПО Смета № 10_инжиниринговые услуги_1750609-0363Д  смета № 5  (экспертиза)  _ДС №4 17506090211Д004  переходы через Хету 21.10.2011" xfId="1648"/>
    <cellStyle name="_1171-20.2007 ПО Смета № 10_инжиниринговые услуги_1750609-0363Д  смета № 5  (экспертиза)  _СМЕТА №1 ВЛ 35кВ Больщая Хета и Габариты_30.09.2011" xfId="1649"/>
    <cellStyle name="_1171-20.2007 ПО Смета № 10_инжиниринговые услуги_1750609-0363Д  смета № 5  (экспертиза)  _Смета АСУТП 1750611-0162Д " xfId="1650"/>
    <cellStyle name="_1171-20.2007 ПО Смета № 10_инжиниринговые услуги_1750609-0363Д  смета № 5  (экспертиза)  _смета к акту выбора " xfId="1651"/>
    <cellStyle name="_1171-20.2007 ПО Смета № 10_инжиниринговые услуги_1750609-0363Д  смета № 5  (экспертиза)  _смета к доп объемы_согласов с НТЦ РН" xfId="1652"/>
    <cellStyle name="_1171-20.2007 ПО Смета № 10_инжиниринговые услуги_1750609-0363Д  смета № 5  (экспертиза)  _Смета на инжиниринговые услуги   " xfId="1653"/>
    <cellStyle name="_1171-20.2007 ПО Смета № 10_инжиниринговые услуги_1750609-0363Д  смета № 5  (экспертиза)  _Смета на РКЗ от 27.07.11 г. " xfId="1654"/>
    <cellStyle name="_1171-20.2007 ПО Смета № 10_инжиниринговые услуги_1750609-0363Д  смета № 5  (экспертиза)  _Смета с прилож  1750611-0162Д   со сметой РГИ  18.10.11" xfId="1655"/>
    <cellStyle name="_1171-20.2007 ПО Смета № 10_инжиниринговые услуги_1750609-0363Д  смета № 5  (экспертиза)  _Смета_1750609-0458Д_Комплекс утилизации_геофизика" xfId="1656"/>
    <cellStyle name="_1171-20.2007 ПО Смета № 10_инжиниринговые услуги_1750609-0363Д  смета № 5  (экспертиза)  _Энергосбережение доп. объемы согласов с НТЦ РН" xfId="1657"/>
    <cellStyle name="_1171-20.2007 ПО Смета № 10_инжиниринговые услуги_1750610-0033Д  смета  (экспертиза)" xfId="1658"/>
    <cellStyle name="_1171-20.2007 ПО Смета № 10_инжиниринговые услуги_1750610-0033Д  смета  (экспертиза) 2" xfId="1659"/>
    <cellStyle name="_1171-20.2007 ПО Смета № 10_инжиниринговые услуги_1750610-0033Д  смета  (экспертиза)_1750611-0090Д смета №10 ИИР" xfId="1660"/>
    <cellStyle name="_1171-20.2007 ПО Смета № 10_инжиниринговые услуги_1750610-0033Д  смета  (экспертиза)_1750611-0221Д 1ПС и сметы 20.06.11-электроснабж" xfId="1661"/>
    <cellStyle name="_1171-20.2007 ПО Смета № 10_инжиниринговые услуги_1750610-0033Д  смета  (экспертиза)_аннулиров.  " xfId="1662"/>
    <cellStyle name="_1171-20.2007 ПО Смета № 10_инжиниринговые услуги_1750610-0033Д  смета  (экспертиза)_ДС №4 17506090211Д004  переходы через Хету 21.10.2011" xfId="1663"/>
    <cellStyle name="_1171-20.2007 ПО Смета № 10_инжиниринговые услуги_1750610-0033Д  смета  (экспертиза)_СМЕТА №1 ВЛ 35кВ Больщая Хета и Габариты_30.09.2011" xfId="1664"/>
    <cellStyle name="_1171-20.2007 ПО Смета № 10_инжиниринговые услуги_1750610-0033Д  смета  (экспертиза)_Смета АСУТП 1750611-0162Д " xfId="1665"/>
    <cellStyle name="_1171-20.2007 ПО Смета № 10_инжиниринговые услуги_1750610-0033Д  смета  (экспертиза)_смета к акту выбора " xfId="1666"/>
    <cellStyle name="_1171-20.2007 ПО Смета № 10_инжиниринговые услуги_1750610-0033Д  смета  (экспертиза)_смета к доп объемы_согласов с НТЦ РН" xfId="1667"/>
    <cellStyle name="_1171-20.2007 ПО Смета № 10_инжиниринговые услуги_1750610-0033Д  смета  (экспертиза)_Смета на инжиниринговые услуги   " xfId="1668"/>
    <cellStyle name="_1171-20.2007 ПО Смета № 10_инжиниринговые услуги_1750610-0033Д  смета  (экспертиза)_Смета с прилож  1750611-0162Д   со сметой РГИ  18.10.11" xfId="1669"/>
    <cellStyle name="_1171-20.2007 ПО Смета № 10_инжиниринговые услуги_1750610-0033Д  смета  (экспертиза)_Энергосбережение доп. объемы согласов с НТЦ РН" xfId="1670"/>
    <cellStyle name="_1171-20.2007 ПО Смета № 10_инжиниринговые услуги_1750610-0072Д011 1 ПС и сметы ГТЭС_Хасырей" xfId="1671"/>
    <cellStyle name="_1171-20.2007 ПО Смета № 10_инжиниринговые услуги_1750610-0072Д011 1 ПС и сметы ГТЭС_Хасырей_Смета на инжиниринговые услуги   " xfId="1672"/>
    <cellStyle name="_1171-20.2007 ПО Смета № 10_инжиниринговые услуги_1750611-0046Д смета №1 ИИР" xfId="1673"/>
    <cellStyle name="_1171-20.2007 ПО Смета № 10_инжиниринговые услуги_1750611-0046Д смета №1 ИИР 2" xfId="1674"/>
    <cellStyle name="_1171-20.2007 ПО Смета № 10_инжиниринговые услуги_1750611-0088Д   Сводная 1ПС и  сметы корректир  06 04 2011" xfId="1675"/>
    <cellStyle name="_1171-20.2007 ПО Смета № 10_инжиниринговые услуги_1750611-0088Д   Сводная 1ПС и  сметы корректир  06 04 2011 2" xfId="1676"/>
    <cellStyle name="_1171-20.2007 ПО Смета № 10_инжиниринговые услуги_1750611-0090Д смета №10 ИИР" xfId="1677"/>
    <cellStyle name="_1171-20.2007 ПО Смета № 10_инжиниринговые услуги_1750611-0091Д Сводная смета 1ПС  и сметы (05.05.11 г.)    " xfId="1678"/>
    <cellStyle name="_1171-20.2007 ПО Смета № 10_инжиниринговые услуги_1750611-0096Д Сводная_смета 1ПС  и сметы  ЖВП (25.03.11 г.)  " xfId="1679"/>
    <cellStyle name="_1171-20.2007 ПО Смета № 10_инжиниринговые услуги_1750611-0096Д Сводная_смета 1ПС  и сметы (Приложение №5 №6)" xfId="1680"/>
    <cellStyle name="_1171-20.2007 ПО Смета № 10_инжиниринговые услуги_1750611-0125Д - 1ПС ИИР  27 07 2011 (3) - согласована" xfId="1681"/>
    <cellStyle name="_1171-20.2007 ПО Смета № 10_инжиниринговые услуги_1750611-0125Д - 1ПС ИИР  27.07.2011" xfId="1682"/>
    <cellStyle name="_1171-20.2007 ПО Смета № 10_инжиниринговые услуги_1750611-0221Д 1ПС и сметы 20.06.11-электроснабж" xfId="1683"/>
    <cellStyle name="_1171-20.2007 ПО Смета № 10_инжиниринговые услуги_аннулиров.  " xfId="1684"/>
    <cellStyle name="_1171-20.2007 ПО Смета № 10_инжиниринговые услуги_блок-контейнер " xfId="1685"/>
    <cellStyle name="_1171-20.2007 ПО Смета № 10_инжиниринговые услуги_Геострой(1).Хасырей-компрессорная.откор  24 03 10" xfId="1686"/>
    <cellStyle name="_1171-20.2007 ПО Смета № 10_инжиниринговые услуги_Геострой(1).Хасырей-компрессорная.откор  24 03 10_Смета на инжиниринговые услуги   " xfId="1687"/>
    <cellStyle name="_1171-20.2007 ПО Смета № 10_инжиниринговые услуги_ДС №4 17506090211Д004  переходы через Хету 21.10.2011" xfId="1688"/>
    <cellStyle name="_1171-20.2007 ПО Смета № 10_инжиниринговые услуги_КТП" xfId="1689"/>
    <cellStyle name="_1171-20.2007 ПО Смета № 10_инжиниринговые услуги_ЛВС" xfId="1690"/>
    <cellStyle name="_1171-20.2007 ПО Смета № 10_инжиниринговые услуги_объемы гидро Карсовайское" xfId="1691"/>
    <cellStyle name="_1171-20.2007 ПО Смета № 10_инжиниринговые услуги_объемы гидро Карсовайское_Смета на инжиниринговые услуги   " xfId="1692"/>
    <cellStyle name="_1171-20.2007 ПО Смета № 10_инжиниринговые услуги_предварит гидро Ниричар" xfId="1693"/>
    <cellStyle name="_1171-20.2007 ПО Смета № 10_инжиниринговые услуги_СМЕТА №1 ВЛ 35кВ Больщая Хета и Габариты_30.09.2011" xfId="1694"/>
    <cellStyle name="_1171-20.2007 ПО Смета № 10_инжиниринговые услуги_Смета АСУТП 1750611-0162Д " xfId="1695"/>
    <cellStyle name="_1171-20.2007 ПО Смета № 10_инжиниринговые услуги_смета к акту выбора " xfId="1696"/>
    <cellStyle name="_1171-20.2007 ПО Смета № 10_инжиниринговые услуги_смета к доп объемы_согласов с НТЦ РН" xfId="1697"/>
    <cellStyle name="_1171-20.2007 ПО Смета № 10_инжиниринговые услуги_Смета на инжиниринговые услуги   " xfId="1698"/>
    <cellStyle name="_1171-20.2007 ПО Смета № 10_инжиниринговые услуги_Смета на РКЗ от 27.07.11 г. " xfId="1699"/>
    <cellStyle name="_1171-20.2007 ПО Смета № 10_инжиниринговые услуги_смета предварит гидро дорога Кынское _ НПС2 Ванкор_Пурпе" xfId="1700"/>
    <cellStyle name="_1171-20.2007 ПО Смета № 10_инжиниринговые услуги_Смета с прилож  1750611-0162Д   со сметой РГИ  18.10.11" xfId="1701"/>
    <cellStyle name="_1171-20.2007 ПО Смета № 10_инжиниринговые услуги_Смета ЦПС доп.работа каб сети ТЗ" xfId="1702"/>
    <cellStyle name="_1171-20.2007 ПО Смета № 10_инжиниринговые услуги_Смета_1750609-0458Д_Комплекс утилизации_геофизика" xfId="1703"/>
    <cellStyle name="_1171-20.2007 ПО Смета № 10_инжиниринговые услуги_СПД" xfId="1704"/>
    <cellStyle name="_1171-20.2007 ПО Смета № 10_инжиниринговые услуги_Энергосбережение доп. объемы согласов с НТЦ РН" xfId="1705"/>
    <cellStyle name="_1171-20.2007 ПО Смета № 10_ИС 6.1 доп.экз.ИП куст 24  14.01.10" xfId="1706"/>
    <cellStyle name="_1171-20.2007 ПО Смета № 10_ИС 6.1 доп.экз.ИП куст 24  14.01.10 2" xfId="1707"/>
    <cellStyle name="_1171-20.2007 ПО Смета № 10_ИС 6.1 доп.экз.ИП куст 24  14.01.10_1750611-0090Д смета №10 ИИР" xfId="1708"/>
    <cellStyle name="_1171-20.2007 ПО Смета № 10_ИС 6.1 доп.экз.ИП куст 24  14.01.10_1750611-0221Д 1ПС и сметы 20.06.11-электроснабж" xfId="1709"/>
    <cellStyle name="_1171-20.2007 ПО Смета № 10_ИС 6.1 доп.экз.ИП куст 24  14.01.10_аннулиров.  " xfId="1710"/>
    <cellStyle name="_1171-20.2007 ПО Смета № 10_ИС 6.1 доп.экз.ИП куст 24  14.01.10_ДС №4 17506090211Д004  переходы через Хету 21.10.2011" xfId="1711"/>
    <cellStyle name="_1171-20.2007 ПО Смета № 10_ИС 6.1 доп.экз.ИП куст 24  14.01.10_СМЕТА №1 ВЛ 35кВ Больщая Хета и Габариты_30.09.2011" xfId="1712"/>
    <cellStyle name="_1171-20.2007 ПО Смета № 10_ИС 6.1 доп.экз.ИП куст 24  14.01.10_Смета АСУТП 1750611-0162Д " xfId="1713"/>
    <cellStyle name="_1171-20.2007 ПО Смета № 10_ИС 6.1 доп.экз.ИП куст 24  14.01.10_смета к акту выбора " xfId="1714"/>
    <cellStyle name="_1171-20.2007 ПО Смета № 10_ИС 6.1 доп.экз.ИП куст 24  14.01.10_смета к доп объемы_согласов с НТЦ РН" xfId="1715"/>
    <cellStyle name="_1171-20.2007 ПО Смета № 10_ИС 6.1 доп.экз.ИП куст 24  14.01.10_Смета на инжиниринговые услуги   " xfId="1716"/>
    <cellStyle name="_1171-20.2007 ПО Смета № 10_ИС 6.1 доп.экз.ИП куст 24  14.01.10_Смета с прилож  1750611-0162Д   со сметой РГИ  18.10.11" xfId="1717"/>
    <cellStyle name="_1171-20.2007 ПО Смета № 10_ИС 6.1 доп.экз.ИП куст 24  14.01.10_Энергосбережение доп. объемы согласов с НТЦ РН" xfId="1718"/>
    <cellStyle name="_1171-20.2007 ПО Смета № 10_Исполнительная смета № 3  от 03.12.09" xfId="1719"/>
    <cellStyle name="_1171-20.2007 ПО Смета № 10_Исполнительная смета № 3  от 03.12.09 2" xfId="1720"/>
    <cellStyle name="_1171-20.2007 ПО Смета № 10_Исполнительная смета № 3  от 03.12.09_РЗ ЛКОУ-400 (ПР)" xfId="1721"/>
    <cellStyle name="_1171-20.2007 ПО Смета № 10_к.74-УДР УПСВ-4 Комсомольское м.р.   1ПС" xfId="1722"/>
    <cellStyle name="_1171-20.2007 ПО Смета № 10_к.74-УДР УПСВ-4 Комсомольское м.р.   1ПС_Смета на инжиниринговые услуги   " xfId="1723"/>
    <cellStyle name="_1171-20.2007 ПО Смета № 10_Календарный план" xfId="1724"/>
    <cellStyle name="_1171-20.2007 ПО Смета № 10_Календарный план 2" xfId="1725"/>
    <cellStyle name="_1171-20.2007 ПО Смета № 10_Календарный план_РЗ ЛКОУ-400 (ПР)" xfId="1726"/>
    <cellStyle name="_1171-20.2007 ПО Смета № 10_Книга 1. 10.12.10-послед" xfId="1727"/>
    <cellStyle name="_1171-20.2007 ПО Смета № 10_Книга 1. 25.10.10" xfId="1728"/>
    <cellStyle name="_1171-20.2007 ПО Смета № 10_Копия 1750609-0268Д _ Смета № 16 ИИР " xfId="1729"/>
    <cellStyle name="_1171-20.2007 ПО Смета № 10_Копия 1750609-0268Д _ Смета № 16 ИИР _Смета на инжиниринговые услуги   " xfId="1730"/>
    <cellStyle name="_1171-20.2007 ПО Смета № 10_Копия Смета Ангарска" xfId="1731"/>
    <cellStyle name="_1171-20.2007 ПО Смета № 10_Копия Смета Ангарска 2" xfId="1732"/>
    <cellStyle name="_1171-20.2007 ПО Смета № 10_Копия Смета Ангарска_1171-24.2006.2 Смета по ф.1 ПС д-с №3 дополнение №15  по СБЦ откор.10.09.09" xfId="1733"/>
    <cellStyle name="_1171-20.2007 ПО Смета № 10_Копия Смета Ангарска_1750611-0046Д смета №1 ИИР" xfId="1734"/>
    <cellStyle name="_1171-20.2007 ПО Смета № 10_Копия Смета Ангарска_1750611-0046Д смета №1 ИИР 2" xfId="1735"/>
    <cellStyle name="_1171-20.2007 ПО Смета № 10_Копия Смета Ангарска_1750611-0088Д   Сводная 1ПС и  сметы корректир  06 04 2011" xfId="1736"/>
    <cellStyle name="_1171-20.2007 ПО Смета № 10_Копия Смета Ангарска_1750611-0088Д   Сводная 1ПС и  сметы корректир  06 04 2011 2" xfId="1737"/>
    <cellStyle name="_1171-20.2007 ПО Смета № 10_Копия Смета Ангарска_1750611-0090Д смета №10 ИИР" xfId="1738"/>
    <cellStyle name="_1171-20.2007 ПО Смета № 10_Копия Смета Ангарска_1750611-0221Д 1ПС и сметы 20.06.11-электроснабж" xfId="1739"/>
    <cellStyle name="_1171-20.2007 ПО Смета № 10_Копия Смета Ангарска_аннулиров.  " xfId="1740"/>
    <cellStyle name="_1171-20.2007 ПО Смета № 10_Копия Смета Ангарска_ДС №4 17506090211Д004  переходы через Хету 21.10.2011" xfId="1741"/>
    <cellStyle name="_1171-20.2007 ПО Смета № 10_Копия Смета Ангарска_КТП" xfId="1742"/>
    <cellStyle name="_1171-20.2007 ПО Смета № 10_Копия Смета Ангарска_объемы гидро Карсовайское" xfId="1743"/>
    <cellStyle name="_1171-20.2007 ПО Смета № 10_Копия Смета Ангарска_объемы гидро Карсовайское_Смета на инжиниринговые услуги   " xfId="1744"/>
    <cellStyle name="_1171-20.2007 ПО Смета № 10_Копия Смета Ангарска_предварит гидро Ниричар" xfId="1745"/>
    <cellStyle name="_1171-20.2007 ПО Смета № 10_Копия Смета Ангарска_СМЕТА №1 ВЛ 35кВ Больщая Хета и Габариты_30.09.2011" xfId="1746"/>
    <cellStyle name="_1171-20.2007 ПО Смета № 10_Копия Смета Ангарска_Смета АСУТП 1750611-0162Д " xfId="1747"/>
    <cellStyle name="_1171-20.2007 ПО Смета № 10_Копия Смета Ангарска_смета к акту выбора " xfId="1748"/>
    <cellStyle name="_1171-20.2007 ПО Смета № 10_Копия Смета Ангарска_смета к доп объемы_согласов с НТЦ РН" xfId="1749"/>
    <cellStyle name="_1171-20.2007 ПО Смета № 10_Копия Смета Ангарска_Смета на инжиниринговые услуги   " xfId="1750"/>
    <cellStyle name="_1171-20.2007 ПО Смета № 10_Копия Смета Ангарска_смета предварит гидро дорога Кынское _ НПС2 Ванкор_Пурпе" xfId="1751"/>
    <cellStyle name="_1171-20.2007 ПО Смета № 10_Копия Смета Ангарска_Смета с прилож  1750611-0162Д   со сметой РГИ  18.10.11" xfId="1752"/>
    <cellStyle name="_1171-20.2007 ПО Смета № 10_Копия Смета Ангарска_Энергосбережение доп. объемы согласов с НТЦ РН" xfId="1753"/>
    <cellStyle name="_1171-20.2007 ПО Смета № 10_КП" xfId="1754"/>
    <cellStyle name="_1171-20.2007 ПО Смета № 10_КП 2" xfId="1755"/>
    <cellStyle name="_1171-20.2007 ПО Смета № 10_КП, сводная, сметы" xfId="1756"/>
    <cellStyle name="_1171-20.2007 ПО Смета № 10_КП, сводная, сметы_График, сметы к лаб. комп. 2484 от 11.08.2011" xfId="1757"/>
    <cellStyle name="_1171-20.2007 ПО Смета № 10_КП, сводная, сметы_График, сметы к лаб. комп. 2484 от 11.08.2011_2,4 2484 Лаб  комп  ответы ПИРСа 13 09 2011" xfId="1758"/>
    <cellStyle name="_1171-20.2007 ПО Смета № 10_КП, сводная, сметы_График, сметы к лаб. комп. 2484 от 11.08.2011_2,4 2484 Лаб  комп  ответы ПИРСа 13 09 2011_Прил  2  сметы к 2485 Метрол  центр от 10 10 2011" xfId="1759"/>
    <cellStyle name="_1171-20.2007 ПО Смета № 10_КП, сводная, сметы_График, сметы к лаб. комп. 2484 от 11.08.2011_Прил  2  сметы к 2485 Метрол  центр от 10 10 2011" xfId="1760"/>
    <cellStyle name="_1171-20.2007 ПО Смета № 10_КП_1" xfId="1761"/>
    <cellStyle name="_1171-20.2007 ПО Смета № 10_КП_1 2" xfId="1762"/>
    <cellStyle name="_1171-20.2007 ПО Смета № 10_КП_1_РЗ ЛКОУ-400 (ПР)" xfId="1763"/>
    <cellStyle name="_1171-20.2007 ПО Смета № 10_КП_РЗ ЛКОУ-400 (ПР)" xfId="1764"/>
    <cellStyle name="_1171-20.2007 ПО Смета № 10_КТП" xfId="1765"/>
    <cellStyle name="_1171-20.2007 ПО Смета № 10_Кусты 1-4 смета ИИР" xfId="1766"/>
    <cellStyle name="_1171-20.2007 ПО Смета № 10_Кусты 1-4 смета ИИР 2" xfId="1767"/>
    <cellStyle name="_1171-20.2007 ПО Смета № 10_Кусты 1-4 смета ИИР_1750609-0211Д002 Сводная смета  (Приложение №4)" xfId="1768"/>
    <cellStyle name="_1171-20.2007 ПО Смета № 10_Кусты 1-4 смета ИИР_1750610-0072Д011 1 ПС и сметы ГТЭС_Хасырей" xfId="1769"/>
    <cellStyle name="_1171-20.2007 ПО Смета № 10_Кусты 1-4 смета ИИР_1750610-0072Д011 1 ПС и сметы ГТЭС_Хасырей_Смета на инжиниринговые услуги   " xfId="1770"/>
    <cellStyle name="_1171-20.2007 ПО Смета № 10_Кусты 1-4 смета ИИР_1750611-0046Д смета №1 ИИР" xfId="1771"/>
    <cellStyle name="_1171-20.2007 ПО Смета № 10_Кусты 1-4 смета ИИР_1750611-0046Д смета №1 ИИР 2" xfId="1772"/>
    <cellStyle name="_1171-20.2007 ПО Смета № 10_Кусты 1-4 смета ИИР_1750611-0088Д   Сводная 1ПС и  сметы корректир  06 04 2011" xfId="1773"/>
    <cellStyle name="_1171-20.2007 ПО Смета № 10_Кусты 1-4 смета ИИР_1750611-0088Д   Сводная 1ПС и  сметы корректир  06 04 2011 2" xfId="1774"/>
    <cellStyle name="_1171-20.2007 ПО Смета № 10_Кусты 1-4 смета ИИР_1750611-0090Д смета №10 ИИР" xfId="1775"/>
    <cellStyle name="_1171-20.2007 ПО Смета № 10_Кусты 1-4 смета ИИР_1750611-0221Д 1ПС и сметы 20.06.11-электроснабж" xfId="1776"/>
    <cellStyle name="_1171-20.2007 ПО Смета № 10_Кусты 1-4 смета ИИР_аннулиров.  " xfId="1777"/>
    <cellStyle name="_1171-20.2007 ПО Смета № 10_Кусты 1-4 смета ИИР_блок-контейнер " xfId="1778"/>
    <cellStyle name="_1171-20.2007 ПО Смета № 10_Кусты 1-4 смета ИИР_Геострой(1).Хасырей-компрессорная.откор  24 03 10" xfId="1779"/>
    <cellStyle name="_1171-20.2007 ПО Смета № 10_Кусты 1-4 смета ИИР_Геострой(1).Хасырей-компрессорная.откор  24 03 10_Смета на инжиниринговые услуги   " xfId="1780"/>
    <cellStyle name="_1171-20.2007 ПО Смета № 10_Кусты 1-4 смета ИИР_ДС №4 17506090211Д004  переходы через Хету 21.10.2011" xfId="1781"/>
    <cellStyle name="_1171-20.2007 ПО Смета № 10_Кусты 1-4 смета ИИР_КТП" xfId="1782"/>
    <cellStyle name="_1171-20.2007 ПО Смета № 10_Кусты 1-4 смета ИИР_ЛВС" xfId="1783"/>
    <cellStyle name="_1171-20.2007 ПО Смета № 10_Кусты 1-4 смета ИИР_объемы гидро Карсовайское" xfId="1784"/>
    <cellStyle name="_1171-20.2007 ПО Смета № 10_Кусты 1-4 смета ИИР_объемы гидро Карсовайское_Смета на инжиниринговые услуги   " xfId="1785"/>
    <cellStyle name="_1171-20.2007 ПО Смета № 10_Кусты 1-4 смета ИИР_предварит гидро Ниричар" xfId="1786"/>
    <cellStyle name="_1171-20.2007 ПО Смета № 10_Кусты 1-4 смета ИИР_СМЕТА №1 ВЛ 35кВ Больщая Хета и Габариты_30.09.2011" xfId="1787"/>
    <cellStyle name="_1171-20.2007 ПО Смета № 10_Кусты 1-4 смета ИИР_Смета АСУТП 1750611-0162Д " xfId="1788"/>
    <cellStyle name="_1171-20.2007 ПО Смета № 10_Кусты 1-4 смета ИИР_смета к акту выбора " xfId="1789"/>
    <cellStyle name="_1171-20.2007 ПО Смета № 10_Кусты 1-4 смета ИИР_смета к доп объемы_согласов с НТЦ РН" xfId="1790"/>
    <cellStyle name="_1171-20.2007 ПО Смета № 10_Кусты 1-4 смета ИИР_Смета на инжиниринговые услуги   " xfId="1791"/>
    <cellStyle name="_1171-20.2007 ПО Смета № 10_Кусты 1-4 смета ИИР_смета предварит гидро дорога Кынское _ НПС2 Ванкор_Пурпе" xfId="1792"/>
    <cellStyle name="_1171-20.2007 ПО Смета № 10_Кусты 1-4 смета ИИР_Смета с прилож  1750611-0162Д   со сметой РГИ  18.10.11" xfId="1793"/>
    <cellStyle name="_1171-20.2007 ПО Смета № 10_Кусты 1-4 смета ИИР_СПД" xfId="1794"/>
    <cellStyle name="_1171-20.2007 ПО Смета № 10_Кусты 1-4 смета ИИР_Энергосбережение доп. объемы согласов с НТЦ РН" xfId="1795"/>
    <cellStyle name="_1171-20.2007 ПО Смета № 10_Лот № 49 - ИИР" xfId="1796"/>
    <cellStyle name="_1171-20.2007 ПО Смета № 10_Лот № 49 - ИИР_Смета на инжиниринговые услуги   " xfId="1797"/>
    <cellStyle name="_1171-20.2007 ПО Смета № 10_Лот № 6 Сводная смета ­1ПС и сметы " xfId="1798"/>
    <cellStyle name="_1171-20.2007 ПО Смета № 10_Лот № 6 Сводная смета ­1ПС и сметы  2" xfId="1799"/>
    <cellStyle name="_1171-20.2007 ПО Смета № 10_Лот № 6 Сводная смета ­1ПС и сметы _аннулиров.  " xfId="1800"/>
    <cellStyle name="_1171-20.2007 ПО Смета № 10_Лот № 6 Сводная смета ­1ПС и сметы _ДС №4 17506090211Д004  переходы через Хету 21.10.2011" xfId="1801"/>
    <cellStyle name="_1171-20.2007 ПО Смета № 10_Лот № 6 Сводная смета ­1ПС и сметы _СМЕТА №1 ВЛ 35кВ Больщая Хета и Габариты_30.09.2011" xfId="1802"/>
    <cellStyle name="_1171-20.2007 ПО Смета № 10_Лот № 6 Сводная смета ­1ПС и сметы _Смета на инжиниринговые услуги   " xfId="1803"/>
    <cellStyle name="_1171-20.2007 ПО Смета № 10_Лот №13 - ИИ ." xfId="1804"/>
    <cellStyle name="_1171-20.2007 ПО Смета № 10_Лот №13 - ИИ . 2" xfId="1805"/>
    <cellStyle name="_1171-20.2007 ПО Смета № 10_Лот №13 - ИИ ._РЗ ЛКОУ-400 (ПР)" xfId="1806"/>
    <cellStyle name="_1171-20.2007 ПО Смета № 10_ЛотК_24 - ИИР" xfId="1807"/>
    <cellStyle name="_1171-20.2007 ПО Смета № 10_ЛотК_24 - ИИР_Смета на инжиниринговые услуги   " xfId="1808"/>
    <cellStyle name="_1171-20.2007 ПО Смета № 10_ЛотК_74 -  ИИР" xfId="1809"/>
    <cellStyle name="_1171-20.2007 ПО Смета № 10_ЛотК_74 -  ИИР_Смета на инжиниринговые услуги   " xfId="1810"/>
    <cellStyle name="_1171-20.2007 ПО Смета № 10_ОБЪЕКТЫ ПРОЕКТИРОВАНИЯ" xfId="1811"/>
    <cellStyle name="_1171-20.2007 ПО Смета № 10_ОБЪЕКТЫ ПРОЕКТИРОВАНИЯ 2" xfId="1812"/>
    <cellStyle name="_1171-20.2007 ПО Смета № 10_ОБЪЕКТЫ ПРОЕКТИРОВАНИЯ_1750609-0211Д002 Сводная смета  (Приложение №4)" xfId="1813"/>
    <cellStyle name="_1171-20.2007 ПО Смета № 10_ОБЪЕКТЫ ПРОЕКТИРОВАНИЯ_1750610-0072Д011 1 ПС и сметы ГТЭС_Хасырей" xfId="1814"/>
    <cellStyle name="_1171-20.2007 ПО Смета № 10_ОБЪЕКТЫ ПРОЕКТИРОВАНИЯ_1750610-0072Д011 1 ПС и сметы ГТЭС_Хасырей_Смета на инжиниринговые услуги   " xfId="1815"/>
    <cellStyle name="_1171-20.2007 ПО Смета № 10_ОБЪЕКТЫ ПРОЕКТИРОВАНИЯ_1750611-0046Д смета №1 ИИР" xfId="1816"/>
    <cellStyle name="_1171-20.2007 ПО Смета № 10_ОБЪЕКТЫ ПРОЕКТИРОВАНИЯ_1750611-0046Д смета №1 ИИР 2" xfId="1817"/>
    <cellStyle name="_1171-20.2007 ПО Смета № 10_ОБЪЕКТЫ ПРОЕКТИРОВАНИЯ_1750611-0088Д   Сводная 1ПС и  сметы корректир  06 04 2011" xfId="1818"/>
    <cellStyle name="_1171-20.2007 ПО Смета № 10_ОБЪЕКТЫ ПРОЕКТИРОВАНИЯ_1750611-0088Д   Сводная 1ПС и  сметы корректир  06 04 2011 2" xfId="1819"/>
    <cellStyle name="_1171-20.2007 ПО Смета № 10_ОБЪЕКТЫ ПРОЕКТИРОВАНИЯ_1750611-0090Д смета №10 ИИР" xfId="1820"/>
    <cellStyle name="_1171-20.2007 ПО Смета № 10_ОБЪЕКТЫ ПРОЕКТИРОВАНИЯ_1750611-0221Д 1ПС и сметы 20.06.11-электроснабж" xfId="1821"/>
    <cellStyle name="_1171-20.2007 ПО Смета № 10_ОБЪЕКТЫ ПРОЕКТИРОВАНИЯ_аннулиров.  " xfId="1822"/>
    <cellStyle name="_1171-20.2007 ПО Смета № 10_ОБЪЕКТЫ ПРОЕКТИРОВАНИЯ_блок-контейнер " xfId="1823"/>
    <cellStyle name="_1171-20.2007 ПО Смета № 10_ОБЪЕКТЫ ПРОЕКТИРОВАНИЯ_Геострой(1).Хасырей-компрессорная.откор  24 03 10" xfId="1824"/>
    <cellStyle name="_1171-20.2007 ПО Смета № 10_ОБЪЕКТЫ ПРОЕКТИРОВАНИЯ_Геострой(1).Хасырей-компрессорная.откор  24 03 10_Смета на инжиниринговые услуги   " xfId="1825"/>
    <cellStyle name="_1171-20.2007 ПО Смета № 10_ОБЪЕКТЫ ПРОЕКТИРОВАНИЯ_ДС №4 17506090211Д004  переходы через Хету 21.10.2011" xfId="1826"/>
    <cellStyle name="_1171-20.2007 ПО Смета № 10_ОБЪЕКТЫ ПРОЕКТИРОВАНИЯ_КТП" xfId="1827"/>
    <cellStyle name="_1171-20.2007 ПО Смета № 10_ОБЪЕКТЫ ПРОЕКТИРОВАНИЯ_ЛВС" xfId="1828"/>
    <cellStyle name="_1171-20.2007 ПО Смета № 10_ОБЪЕКТЫ ПРОЕКТИРОВАНИЯ_объемы гидро Карсовайское" xfId="1829"/>
    <cellStyle name="_1171-20.2007 ПО Смета № 10_ОБЪЕКТЫ ПРОЕКТИРОВАНИЯ_объемы гидро Карсовайское_Смета на инжиниринговые услуги   " xfId="1830"/>
    <cellStyle name="_1171-20.2007 ПО Смета № 10_ОБЪЕКТЫ ПРОЕКТИРОВАНИЯ_предварит гидро Ниричар" xfId="1831"/>
    <cellStyle name="_1171-20.2007 ПО Смета № 10_ОБЪЕКТЫ ПРОЕКТИРОВАНИЯ_СМЕТА №1 ВЛ 35кВ Больщая Хета и Габариты_30.09.2011" xfId="1832"/>
    <cellStyle name="_1171-20.2007 ПО Смета № 10_ОБЪЕКТЫ ПРОЕКТИРОВАНИЯ_Смета АСУТП 1750611-0162Д " xfId="1833"/>
    <cellStyle name="_1171-20.2007 ПО Смета № 10_ОБЪЕКТЫ ПРОЕКТИРОВАНИЯ_смета к акту выбора " xfId="1834"/>
    <cellStyle name="_1171-20.2007 ПО Смета № 10_ОБЪЕКТЫ ПРОЕКТИРОВАНИЯ_смета к доп объемы_согласов с НТЦ РН" xfId="1835"/>
    <cellStyle name="_1171-20.2007 ПО Смета № 10_ОБЪЕКТЫ ПРОЕКТИРОВАНИЯ_Смета на инжиниринговые услуги   " xfId="1836"/>
    <cellStyle name="_1171-20.2007 ПО Смета № 10_ОБЪЕКТЫ ПРОЕКТИРОВАНИЯ_смета предварит гидро дорога Кынское _ НПС2 Ванкор_Пурпе" xfId="1837"/>
    <cellStyle name="_1171-20.2007 ПО Смета № 10_ОБЪЕКТЫ ПРОЕКТИРОВАНИЯ_Смета с прилож  1750611-0162Д   со сметой РГИ  18.10.11" xfId="1838"/>
    <cellStyle name="_1171-20.2007 ПО Смета № 10_ОБЪЕКТЫ ПРОЕКТИРОВАНИЯ_СПД" xfId="1839"/>
    <cellStyle name="_1171-20.2007 ПО Смета № 10_ОБЪЕКТЫ ПРОЕКТИРОВАНИЯ_Энергосбережение доп. объемы согласов с НТЦ РН" xfId="1840"/>
    <cellStyle name="_1171-20.2007 ПО Смета № 10_объемы гидро Карсовайское" xfId="1841"/>
    <cellStyle name="_1171-20.2007 ПО Смета № 10_объёмы дорога К12 и К4Г" xfId="1842"/>
    <cellStyle name="_1171-20.2007 ПО Смета № 10_ОВОС (верно)" xfId="1843"/>
    <cellStyle name="_1171-20.2007 ПО Смета № 10_ОВОС Анастасиевско-Трицкие скв" xfId="1844"/>
    <cellStyle name="_1171-20.2007 ПО Смета № 10_ОВОС Анастасиевско-Трицкие скв_Смета на инжиниринговые услуги   " xfId="1845"/>
    <cellStyle name="_1171-20.2007 ПО Смета № 10_ОВОС Зимне-Ставкинское-Правобережное" xfId="1846"/>
    <cellStyle name="_1171-20.2007 ПО Смета № 10_ОВОС Зимне-Ставкинское-Правобережное_Смета на инжиниринговые услуги   " xfId="1847"/>
    <cellStyle name="_1171-20.2007 ПО Смета № 10_ОВОС по Абино-Укр скв 432 431 433 434" xfId="1848"/>
    <cellStyle name="_1171-20.2007 ПО Смета № 10_ОВОС по Абино-Укр скв 432 431 433 434_Смета на инжиниринговые услуги   " xfId="1849"/>
    <cellStyle name="_1171-20.2007 ПО Смета № 10_ОВОС+РХР" xfId="1850"/>
    <cellStyle name="_1171-20.2007 ПО Смета № 10_ОВОС+РХР 2" xfId="1851"/>
    <cellStyle name="_1171-20.2007 ПО Смета № 10_ОВОС+РХР_1750611-0046Д смета №1 ИИР" xfId="1852"/>
    <cellStyle name="_1171-20.2007 ПО Смета № 10_ОВОС+РХР_1750611-0046Д смета №1 ИИР 2" xfId="1853"/>
    <cellStyle name="_1171-20.2007 ПО Смета № 10_ОВОС+РХР_1750611-0088Д   Сводная 1ПС и  сметы корректир  06 04 2011" xfId="1854"/>
    <cellStyle name="_1171-20.2007 ПО Смета № 10_ОВОС+РХР_1750611-0088Д   Сводная 1ПС и  сметы корректир  06 04 2011 2" xfId="1855"/>
    <cellStyle name="_1171-20.2007 ПО Смета № 10_ОВОС+РХР_1750611-0090Д смета №10 ИИР" xfId="1856"/>
    <cellStyle name="_1171-20.2007 ПО Смета № 10_ОВОС+РХР_1750611-0221Д 1ПС и сметы 20.06.11-электроснабж" xfId="1857"/>
    <cellStyle name="_1171-20.2007 ПО Смета № 10_ОВОС+РХР_аннулиров.  " xfId="1858"/>
    <cellStyle name="_1171-20.2007 ПО Смета № 10_ОВОС+РХР_ДС №4 17506090211Д004  переходы через Хету 21.10.2011" xfId="1859"/>
    <cellStyle name="_1171-20.2007 ПО Смета № 10_ОВОС+РХР_КТП" xfId="1860"/>
    <cellStyle name="_1171-20.2007 ПО Смета № 10_ОВОС+РХР_предварит гидро Ниричар" xfId="1861"/>
    <cellStyle name="_1171-20.2007 ПО Смета № 10_ОВОС+РХР_СМЕТА №1 ВЛ 35кВ Больщая Хета и Габариты_30.09.2011" xfId="1862"/>
    <cellStyle name="_1171-20.2007 ПО Смета № 10_ОВОС+РХР_Смета АСУТП 1750611-0162Д " xfId="1863"/>
    <cellStyle name="_1171-20.2007 ПО Смета № 10_ОВОС+РХР_Смета АСУТП 1750611-0162Д _Смета на инжиниринговые услуги   " xfId="1864"/>
    <cellStyle name="_1171-20.2007 ПО Смета № 10_ОВОС+РХР_смета к акту выбора " xfId="1865"/>
    <cellStyle name="_1171-20.2007 ПО Смета № 10_ОВОС+РХР_смета к доп объемы_согласов с НТЦ РН" xfId="1866"/>
    <cellStyle name="_1171-20.2007 ПО Смета № 10_ОВОС+РХР_Смета на инжиниринговые услуги   " xfId="1867"/>
    <cellStyle name="_1171-20.2007 ПО Смета № 10_ОВОС+РХР_смета предварит гидро дорога Кынское _ НПС2 Ванкор_Пурпе" xfId="1868"/>
    <cellStyle name="_1171-20.2007 ПО Смета № 10_ОВОС+РХР_Смета с прилож  1750611-0162Д   со сметой РГИ  18.10.11" xfId="1869"/>
    <cellStyle name="_1171-20.2007 ПО Смета № 10_ОВОС+РХР_Энергосбережение доп. объемы согласов с НТЦ РН" xfId="1870"/>
    <cellStyle name="_1171-20.2007 ПО Смета № 10_п_смет_гф_ВЛ" xfId="1871"/>
    <cellStyle name="_1171-20.2007 ПО Смета № 10_п_смет_гф_ВЛ_смета к акту выбора " xfId="1872"/>
    <cellStyle name="_1171-20.2007 ПО Смета № 10_п_смет_гф_месторож" xfId="1873"/>
    <cellStyle name="_1171-20.2007 ПО Смета № 10_п_смет_гф_месторож_смета к акту выбора " xfId="1874"/>
    <cellStyle name="_1171-20.2007 ПО Смета № 10_п_смет_ГФ_Сандивей" xfId="1875"/>
    <cellStyle name="_1171-20.2007 ПО Смета № 10_п_смет_ГФ_Сандивей_смета к акту выбора " xfId="1876"/>
    <cellStyle name="_1171-20.2007 ПО Смета № 10_п_смет_гф_Скв_1" xfId="1877"/>
    <cellStyle name="_1171-20.2007 ПО Смета № 10_п_смет_гф_Скв_1_смета к акту выбора " xfId="1878"/>
    <cellStyle name="_1171-20.2007 ПО Смета № 10_ПИР  Абино-Украинское 432,431,434,433" xfId="1879"/>
    <cellStyle name="_1171-20.2007 ПО Смета № 10_ПИР  Абино-Украинское 432,431,434,433_Смета на инжиниринговые услуги   " xfId="1880"/>
    <cellStyle name="_1171-20.2007 ПО Смета № 10_ПИР  ЗБС Зимне-Ставкинско-Правобережное" xfId="1881"/>
    <cellStyle name="_1171-20.2007 ПО Смета № 10_ПИР  ЗБС Зимне-Ставкинско-Правобережное_Смета на инжиниринговые услуги   " xfId="1882"/>
    <cellStyle name="_1171-20.2007 ПО Смета № 10_ППМ Южно-Баганск" xfId="1883"/>
    <cellStyle name="_1171-20.2007 ПО Смета № 10_ППМ Южно-Баганск 2" xfId="1884"/>
    <cellStyle name="_1171-20.2007 ПО Смета № 10_ППМ Южно-Баганск_1750611-0090Д смета №10 ИИР" xfId="1885"/>
    <cellStyle name="_1171-20.2007 ПО Смета № 10_ППМ Южно-Баганск_1750611-0091Д Сводная смета 1ПС  и сметы (05.05.11 г.)    " xfId="1886"/>
    <cellStyle name="_1171-20.2007 ПО Смета № 10_ППМ Южно-Баганск_1750611-0096Д Сводная_смета 1ПС  и сметы  ЖВП (25.03.11 г.)  " xfId="1887"/>
    <cellStyle name="_1171-20.2007 ПО Смета № 10_ППМ Южно-Баганск_1750611-0096Д Сводная_смета 1ПС  и сметы (Приложение №5 №6)" xfId="1888"/>
    <cellStyle name="_1171-20.2007 ПО Смета № 10_ППМ Южно-Баганск_1750611-0125Д - 1ПС ИИР  27 07 2011 (3) - согласована" xfId="1889"/>
    <cellStyle name="_1171-20.2007 ПО Смета № 10_ППМ Южно-Баганск_1750611-0125Д - 1ПС ИИР  27.07.2011" xfId="1890"/>
    <cellStyle name="_1171-20.2007 ПО Смета № 10_ППМ Южно-Баганск_1750611-0221Д 1ПС и сметы 20.06.11-электроснабж" xfId="1891"/>
    <cellStyle name="_1171-20.2007 ПО Смета № 10_ППМ Южно-Баганск_аннулиров.  " xfId="1892"/>
    <cellStyle name="_1171-20.2007 ПО Смета № 10_ППМ Южно-Баганск_блок-контейнер " xfId="1893"/>
    <cellStyle name="_1171-20.2007 ПО Смета № 10_ППМ Южно-Баганск_ДС №4 17506090211Д004  переходы через Хету 21.10.2011" xfId="1894"/>
    <cellStyle name="_1171-20.2007 ПО Смета № 10_ППМ Южно-Баганск_ЛВС" xfId="1895"/>
    <cellStyle name="_1171-20.2007 ПО Смета № 10_ППМ Южно-Баганск_СМЕТА №1 ВЛ 35кВ Больщая Хета и Габариты_30.09.2011" xfId="1896"/>
    <cellStyle name="_1171-20.2007 ПО Смета № 10_ППМ Южно-Баганск_Смета АСУТП 1750611-0162Д " xfId="1897"/>
    <cellStyle name="_1171-20.2007 ПО Смета № 10_ППМ Южно-Баганск_смета к акту выбора " xfId="1898"/>
    <cellStyle name="_1171-20.2007 ПО Смета № 10_ППМ Южно-Баганск_смета к доп объемы_согласов с НТЦ РН" xfId="1899"/>
    <cellStyle name="_1171-20.2007 ПО Смета № 10_ППМ Южно-Баганск_Смета на инжиниринговые услуги   " xfId="1900"/>
    <cellStyle name="_1171-20.2007 ПО Смета № 10_ППМ Южно-Баганск_Смета на РКЗ от 27.07.11 г. " xfId="1901"/>
    <cellStyle name="_1171-20.2007 ПО Смета № 10_ППМ Южно-Баганск_Смета с прилож  1750611-0162Д   со сметой РГИ  18.10.11" xfId="1902"/>
    <cellStyle name="_1171-20.2007 ПО Смета № 10_ППМ Южно-Баганск_Смета_1750609-0458Д_Комплекс утилизации_геофизика" xfId="1903"/>
    <cellStyle name="_1171-20.2007 ПО Смета № 10_ППМ Южно-Баганск_СПД" xfId="1904"/>
    <cellStyle name="_1171-20.2007 ПО Смета № 10_ППМ Южно-Баганск_Энергосбережение доп. объемы согласов с НТЦ РН" xfId="1905"/>
    <cellStyle name="_1171-20.2007 ПО Смета № 10_предварит гидро Ниричар" xfId="1906"/>
    <cellStyle name="_1171-20.2007 ПО Смета № 10_предварит_объемы_гидрометео_комсомольское_тендер" xfId="1907"/>
    <cellStyle name="_1171-20.2007 ПО Смета № 10_предварит_объемы_гидрометео_комсомольское_тендер 2" xfId="1908"/>
    <cellStyle name="_1171-20.2007 ПО Смета № 10_предварит_объемы_гидрометео_комсомольское_тендер_аннулиров.  " xfId="1909"/>
    <cellStyle name="_1171-20.2007 ПО Смета № 10_предварит_объемы_гидрометео_комсомольское_тендер_ДС №4 17506090211Д004  переходы через Хету 21.10.2011" xfId="1910"/>
    <cellStyle name="_1171-20.2007 ПО Смета № 10_предварит_объемы_гидрометео_комсомольское_тендер_КТП" xfId="1911"/>
    <cellStyle name="_1171-20.2007 ПО Смета № 10_предварит_объемы_гидрометео_комсомольское_тендер_СМЕТА №1 ВЛ 35кВ Больщая Хета и Габариты_30.09.2011" xfId="1912"/>
    <cellStyle name="_1171-20.2007 ПО Смета № 10_предварит_объемы_гидрометео_комсомольское_тендер_Смета на инжиниринговые услуги   " xfId="1913"/>
    <cellStyle name="_1171-20.2007 ПО Смета № 10_предварит_объемы_гидрометео_Сандивей" xfId="1914"/>
    <cellStyle name="_1171-20.2007 ПО Смета № 10_предварит_объемы_гидрометео_Сандивей_смета к акту выбора " xfId="1915"/>
    <cellStyle name="_1171-20.2007 ПО Смета № 10_предварительные гидро вахтовый поселок куст 108 23.09.10" xfId="1916"/>
    <cellStyle name="_1171-20.2007 ПО Смета № 10_предварительные гидро вахтовый поселок куст 108 23.09.10 2" xfId="1917"/>
    <cellStyle name="_1171-20.2007 ПО Смета № 10_предварительные гидро вахтовый поселок куст 108 23.09.10_аннулиров.  " xfId="1918"/>
    <cellStyle name="_1171-20.2007 ПО Смета № 10_предварительные гидро вахтовый поселок куст 108 23.09.10_ДС №4 17506090211Д004  переходы через Хету 21.10.2011" xfId="1919"/>
    <cellStyle name="_1171-20.2007 ПО Смета № 10_предварительные гидро вахтовый поселок куст 108 23.09.10_КТП" xfId="1920"/>
    <cellStyle name="_1171-20.2007 ПО Смета № 10_предварительные гидро вахтовый поселок куст 108 23.09.10_СМЕТА №1 ВЛ 35кВ Больщая Хета и Габариты_30.09.2011" xfId="1921"/>
    <cellStyle name="_1171-20.2007 ПО Смета № 10_предварительные гидро вахтовый поселок куст 108 23.09.10_Смета на инжиниринговые услуги   " xfId="1922"/>
    <cellStyle name="_1171-20.2007 ПО Смета № 10_предварительные гидро посадочная площадка" xfId="1923"/>
    <cellStyle name="_1171-20.2007 ПО Смета № 10_предварительные гидро посадочная площадка 2" xfId="1924"/>
    <cellStyle name="_1171-20.2007 ПО Смета № 10_предварительные гидро посадочная площадка_Смета на инжиниринговые услуги   " xfId="1925"/>
    <cellStyle name="_1171-20.2007 ПО Смета № 10_предварительные объемы гидро проезды М22" xfId="1926"/>
    <cellStyle name="_1171-20.2007 ПО Смета № 10_Расчет  доп.экз. ПСД" xfId="1927"/>
    <cellStyle name="_1171-20.2007 ПО Смета № 10_Расчет  доп.экз. ПСД 2" xfId="1928"/>
    <cellStyle name="_1171-20.2007 ПО Смета № 10_Расчет  доп.экз. ПСД_РЗ ЛКОУ-400 (ПР)" xfId="1929"/>
    <cellStyle name="_1171-20.2007 ПО Смета № 10_Расчет стоимости проектных работ или НТР по сборникам базовых цен" xfId="1930"/>
    <cellStyle name="_1171-20.2007 ПО Смета № 10_Расчет стоимости проектных работ или НТР по сборникам базовых цен 2" xfId="1931"/>
    <cellStyle name="_1171-20.2007 ПО Смета № 10_Расчет стоимости проектных работ или НТР по сборникам базовых цен_1750611-0090Д смета №10 ИИР" xfId="1932"/>
    <cellStyle name="_1171-20.2007 ПО Смета № 10_Расчет стоимости проектных работ или НТР по сборникам базовых цен_аннулиров.  " xfId="1933"/>
    <cellStyle name="_1171-20.2007 ПО Смета № 10_Расчет стоимости проектных работ или НТР по сборникам базовых цен_ДС №4 17506090211Д004  переходы через Хету 21.10.2011" xfId="1934"/>
    <cellStyle name="_1171-20.2007 ПО Смета № 10_Расчет стоимости проектных работ или НТР по сборникам базовых цен_КТП" xfId="1935"/>
    <cellStyle name="_1171-20.2007 ПО Смета № 10_Расчет стоимости проектных работ или НТР по сборникам базовых цен_СМЕТА №1 ВЛ 35кВ Больщая Хета и Габариты_30.09.2011" xfId="1936"/>
    <cellStyle name="_1171-20.2007 ПО Смета № 10_Расчет стоимости проектных работ или НТР по сборникам базовых цен_смета к акту выбора " xfId="1937"/>
    <cellStyle name="_1171-20.2007 ПО Смета № 10_Расчет стоимости проектных работ или НТР по сборникам базовых цен_Смета на инжиниринговые услуги   " xfId="1938"/>
    <cellStyle name="_1171-20.2007 ПО Смета № 10_Расчет стоимости проектных работ или НТР по сборникам базовых цен_Смета с прилож  1750611-0162Д   со сметой РГИ  18.10.11" xfId="1939"/>
    <cellStyle name="_1171-20.2007 ПО Смета № 10_РД по электроснабжению КНС и водоводов" xfId="1940"/>
    <cellStyle name="_1171-20.2007 ПО Смета № 10_РД по электроснабжению КНС и водоводов 2" xfId="1941"/>
    <cellStyle name="_1171-20.2007 ПО Смета № 10_РД по электроснабжению КНС и водоводов_1750609-0211Д002 Сводная смета  (Приложение №4)" xfId="1942"/>
    <cellStyle name="_1171-20.2007 ПО Смета № 10_РД по электроснабжению КНС и водоводов_1750610-0072Д011 1 ПС и сметы ГТЭС_Хасырей" xfId="1943"/>
    <cellStyle name="_1171-20.2007 ПО Смета № 10_РД по электроснабжению КНС и водоводов_1750610-0072Д011 1 ПС и сметы ГТЭС_Хасырей_Смета на инжиниринговые услуги   " xfId="1944"/>
    <cellStyle name="_1171-20.2007 ПО Смета № 10_РД по электроснабжению КНС и водоводов_1750611-0046Д смета №1 ИИР" xfId="1945"/>
    <cellStyle name="_1171-20.2007 ПО Смета № 10_РД по электроснабжению КНС и водоводов_1750611-0046Д смета №1 ИИР 2" xfId="1946"/>
    <cellStyle name="_1171-20.2007 ПО Смета № 10_РД по электроснабжению КНС и водоводов_1750611-0088Д   Сводная 1ПС и  сметы корректир  06 04 2011" xfId="1947"/>
    <cellStyle name="_1171-20.2007 ПО Смета № 10_РД по электроснабжению КНС и водоводов_1750611-0088Д   Сводная 1ПС и  сметы корректир  06 04 2011 2" xfId="1948"/>
    <cellStyle name="_1171-20.2007 ПО Смета № 10_РД по электроснабжению КНС и водоводов_1750611-0090Д смета №10 ИИР" xfId="1949"/>
    <cellStyle name="_1171-20.2007 ПО Смета № 10_РД по электроснабжению КНС и водоводов_1750611-0221Д 1ПС и сметы 20.06.11-электроснабж" xfId="1950"/>
    <cellStyle name="_1171-20.2007 ПО Смета № 10_РД по электроснабжению КНС и водоводов_аннулиров.  " xfId="1951"/>
    <cellStyle name="_1171-20.2007 ПО Смета № 10_РД по электроснабжению КНС и водоводов_блок-контейнер " xfId="1952"/>
    <cellStyle name="_1171-20.2007 ПО Смета № 10_РД по электроснабжению КНС и водоводов_Геострой(1).Хасырей-компрессорная.откор  24 03 10" xfId="1953"/>
    <cellStyle name="_1171-20.2007 ПО Смета № 10_РД по электроснабжению КНС и водоводов_Геострой(1).Хасырей-компрессорная.откор  24 03 10_Смета на инжиниринговые услуги   " xfId="1954"/>
    <cellStyle name="_1171-20.2007 ПО Смета № 10_РД по электроснабжению КНС и водоводов_ДС №4 17506090211Д004  переходы через Хету 21.10.2011" xfId="1955"/>
    <cellStyle name="_1171-20.2007 ПО Смета № 10_РД по электроснабжению КНС и водоводов_КТП" xfId="1956"/>
    <cellStyle name="_1171-20.2007 ПО Смета № 10_РД по электроснабжению КНС и водоводов_ЛВС" xfId="1957"/>
    <cellStyle name="_1171-20.2007 ПО Смета № 10_РД по электроснабжению КНС и водоводов_объемы гидро Карсовайское" xfId="1958"/>
    <cellStyle name="_1171-20.2007 ПО Смета № 10_РД по электроснабжению КНС и водоводов_объемы гидро Карсовайское_Смета на инжиниринговые услуги   " xfId="1959"/>
    <cellStyle name="_1171-20.2007 ПО Смета № 10_РД по электроснабжению КНС и водоводов_предварит гидро Ниричар" xfId="1960"/>
    <cellStyle name="_1171-20.2007 ПО Смета № 10_РД по электроснабжению КНС и водоводов_СМЕТА №1 ВЛ 35кВ Больщая Хета и Габариты_30.09.2011" xfId="1961"/>
    <cellStyle name="_1171-20.2007 ПО Смета № 10_РД по электроснабжению КНС и водоводов_Смета АСУТП 1750611-0162Д " xfId="1962"/>
    <cellStyle name="_1171-20.2007 ПО Смета № 10_РД по электроснабжению КНС и водоводов_смета к акту выбора " xfId="1963"/>
    <cellStyle name="_1171-20.2007 ПО Смета № 10_РД по электроснабжению КНС и водоводов_смета к доп объемы_согласов с НТЦ РН" xfId="1964"/>
    <cellStyle name="_1171-20.2007 ПО Смета № 10_РД по электроснабжению КНС и водоводов_Смета на инжиниринговые услуги   " xfId="1965"/>
    <cellStyle name="_1171-20.2007 ПО Смета № 10_РД по электроснабжению КНС и водоводов_смета предварит гидро дорога Кынское _ НПС2 Ванкор_Пурпе" xfId="1966"/>
    <cellStyle name="_1171-20.2007 ПО Смета № 10_РД по электроснабжению КНС и водоводов_Смета с прилож  1750611-0162Д   со сметой РГИ  18.10.11" xfId="1967"/>
    <cellStyle name="_1171-20.2007 ПО Смета № 10_РД по электроснабжению КНС и водоводов_СПД" xfId="1968"/>
    <cellStyle name="_1171-20.2007 ПО Смета № 10_РД по электроснабжению КНС и водоводов_Энергосбережение доп. объемы согласов с НТЦ РН" xfId="1969"/>
    <cellStyle name="_1171-20.2007 ПО Смета № 10_сводная" xfId="1970"/>
    <cellStyle name="_1171-20.2007 ПО Смета № 10_Сводная и все сметы  ( объем НТЦ для ВНИПИ) (4)" xfId="1971"/>
    <cellStyle name="_1171-20.2007 ПО Смета № 10_Сводная и все сметы  ( объем НТЦ для ВНИПИ) (4) 2" xfId="1972"/>
    <cellStyle name="_1171-20.2007 ПО Смета № 10_Сводная и все сметы  ( объем НТЦ для ВНИПИ) (4)_РЗ ЛКОУ-400 (ПР)" xfId="1973"/>
    <cellStyle name="_1171-20.2007 ПО Смета № 10_Сводная с прилож. 1750610-262Д (приложение №5)" xfId="1974"/>
    <cellStyle name="_1171-20.2007 ПО Смета № 10_Сводная с прилож. 1750610-262Д (приложение №5)_Смета на инжиниринговые услуги   " xfId="1975"/>
    <cellStyle name="_1171-20.2007 ПО Смета № 10_Сводная смета с прилож. 1750608-00171Д007 (приложение №4)" xfId="1976"/>
    <cellStyle name="_1171-20.2007 ПО Смета № 10_Сводная смета с прилож. 1750608-00171Д007 (приложение №4) 2" xfId="1977"/>
    <cellStyle name="_1171-20.2007 ПО Смета № 10_Сводная смета с прилож. 1750608-00171Д007 (приложение №4)_аннулиров.  " xfId="1978"/>
    <cellStyle name="_1171-20.2007 ПО Смета № 10_Сводная смета с прилож. 1750608-00171Д007 (приложение №4)_ДС №4 17506090211Д004  переходы через Хету 21.10.2011" xfId="1979"/>
    <cellStyle name="_1171-20.2007 ПО Смета № 10_Сводная смета с прилож. 1750608-00171Д007 (приложение №4)_КТП" xfId="1980"/>
    <cellStyle name="_1171-20.2007 ПО Смета № 10_Сводная смета с прилож. 1750608-00171Д007 (приложение №4)_СМЕТА №1 ВЛ 35кВ Больщая Хета и Габариты_30.09.2011" xfId="1981"/>
    <cellStyle name="_1171-20.2007 ПО Смета № 10_Сводная смета с прилож. 1750608-00171Д007 (приложение №4)_смета к акту выбора " xfId="1982"/>
    <cellStyle name="_1171-20.2007 ПО Смета № 10_Сводная смета с прилож. 1750608-00171Д007 (приложение №4)_Смета на инжиниринговые услуги   " xfId="1983"/>
    <cellStyle name="_1171-20.2007 ПО Смета № 10_Сводная смета с прилож. 1750610-0099Д (приложение №5)" xfId="1984"/>
    <cellStyle name="_1171-20.2007 ПО Смета № 10_Сводная смета с прилож. 1750610-0099Д (приложение №5) 2" xfId="1985"/>
    <cellStyle name="_1171-20.2007 ПО Смета № 10_Сводная смета с прилож. 1750610-0357Д (приложения №5, 6)" xfId="1986"/>
    <cellStyle name="_1171-20.2007 ПО Смета № 10_Сводная смета с прилож. 1750610-0357Д (приложения №5, 6)_Смета на инжиниринговые услуги   " xfId="1987"/>
    <cellStyle name="_1171-20.2007 ПО Смета № 10_Сводная смета с приложением (Приложение №4) " xfId="1988"/>
    <cellStyle name="_1171-20.2007 ПО Смета № 10_Сводная смета с приложениями (приложение №5)" xfId="1989"/>
    <cellStyle name="_1171-20.2007 ПО Смета № 10_Сводная смета с приложениями (приложение №5)_Смета на инжиниринговые услуги   " xfId="1990"/>
    <cellStyle name="_1171-20.2007 ПО Смета № 10_Смета  на расчет ущерба  животному миру" xfId="1991"/>
    <cellStyle name="_1171-20.2007 ПО Смета № 10_Смета  на расчет ущерба  животному миру 2" xfId="1992"/>
    <cellStyle name="_1171-20.2007 ПО Смета № 10_Смета  на расчет ущерба  животному миру_1750609-0211Д002 Сводная смета  (Приложение №4)" xfId="1993"/>
    <cellStyle name="_1171-20.2007 ПО Смета № 10_Смета  на расчет ущерба  животному миру_1750610-0072Д011 1 ПС и сметы ГТЭС_Хасырей" xfId="1994"/>
    <cellStyle name="_1171-20.2007 ПО Смета № 10_Смета  на расчет ущерба  животному миру_1750610-0072Д011 1 ПС и сметы ГТЭС_Хасырей_Смета на инжиниринговые услуги   " xfId="1995"/>
    <cellStyle name="_1171-20.2007 ПО Смета № 10_Смета  на расчет ущерба  животному миру_1750611-0046Д смета №1 ИИР" xfId="1996"/>
    <cellStyle name="_1171-20.2007 ПО Смета № 10_Смета  на расчет ущерба  животному миру_1750611-0046Д смета №1 ИИР 2" xfId="1997"/>
    <cellStyle name="_1171-20.2007 ПО Смета № 10_Смета  на расчет ущерба  животному миру_1750611-0088Д   Сводная 1ПС и  сметы корректир  06 04 2011" xfId="1998"/>
    <cellStyle name="_1171-20.2007 ПО Смета № 10_Смета  на расчет ущерба  животному миру_1750611-0088Д   Сводная 1ПС и  сметы корректир  06 04 2011 2" xfId="1999"/>
    <cellStyle name="_1171-20.2007 ПО Смета № 10_Смета  на расчет ущерба  животному миру_1750611-0090Д смета №10 ИИР" xfId="2000"/>
    <cellStyle name="_1171-20.2007 ПО Смета № 10_Смета  на расчет ущерба  животному миру_1750611-0221Д 1ПС и сметы 20.06.11-электроснабж" xfId="2001"/>
    <cellStyle name="_1171-20.2007 ПО Смета № 10_Смета  на расчет ущерба  животному миру_аннулиров.  " xfId="2002"/>
    <cellStyle name="_1171-20.2007 ПО Смета № 10_Смета  на расчет ущерба  животному миру_блок-контейнер " xfId="2003"/>
    <cellStyle name="_1171-20.2007 ПО Смета № 10_Смета  на расчет ущерба  животному миру_Геострой(1).Хасырей-компрессорная.откор  24 03 10" xfId="2004"/>
    <cellStyle name="_1171-20.2007 ПО Смета № 10_Смета  на расчет ущерба  животному миру_Геострой(1).Хасырей-компрессорная.откор  24 03 10_Смета на инжиниринговые услуги   " xfId="2005"/>
    <cellStyle name="_1171-20.2007 ПО Смета № 10_Смета  на расчет ущерба  животному миру_ДС №4 17506090211Д004  переходы через Хету 21.10.2011" xfId="2006"/>
    <cellStyle name="_1171-20.2007 ПО Смета № 10_Смета  на расчет ущерба  животному миру_КТП" xfId="2007"/>
    <cellStyle name="_1171-20.2007 ПО Смета № 10_Смета  на расчет ущерба  животному миру_ЛВС" xfId="2008"/>
    <cellStyle name="_1171-20.2007 ПО Смета № 10_Смета  на расчет ущерба  животному миру_объемы гидро Карсовайское" xfId="2009"/>
    <cellStyle name="_1171-20.2007 ПО Смета № 10_Смета  на расчет ущерба  животному миру_объемы гидро Карсовайское_Смета на инжиниринговые услуги   " xfId="2010"/>
    <cellStyle name="_1171-20.2007 ПО Смета № 10_Смета  на расчет ущерба  животному миру_предварит гидро Ниричар" xfId="2011"/>
    <cellStyle name="_1171-20.2007 ПО Смета № 10_Смета  на расчет ущерба  животному миру_СМЕТА №1 ВЛ 35кВ Больщая Хета и Габариты_30.09.2011" xfId="2012"/>
    <cellStyle name="_1171-20.2007 ПО Смета № 10_Смета  на расчет ущерба  животному миру_Смета АСУТП 1750611-0162Д " xfId="2013"/>
    <cellStyle name="_1171-20.2007 ПО Смета № 10_Смета  на расчет ущерба  животному миру_смета к акту выбора " xfId="2014"/>
    <cellStyle name="_1171-20.2007 ПО Смета № 10_Смета  на расчет ущерба  животному миру_смета к доп объемы_согласов с НТЦ РН" xfId="2015"/>
    <cellStyle name="_1171-20.2007 ПО Смета № 10_Смета  на расчет ущерба  животному миру_Смета на инжиниринговые услуги   " xfId="2016"/>
    <cellStyle name="_1171-20.2007 ПО Смета № 10_Смета  на расчет ущерба  животному миру_смета предварит гидро дорога Кынское _ НПС2 Ванкор_Пурпе" xfId="2017"/>
    <cellStyle name="_1171-20.2007 ПО Смета № 10_Смета  на расчет ущерба  животному миру_Смета с прилож  1750611-0162Д   со сметой РГИ  18.10.11" xfId="2018"/>
    <cellStyle name="_1171-20.2007 ПО Смета № 10_Смета  на расчет ущерба  животному миру_СПД" xfId="2019"/>
    <cellStyle name="_1171-20.2007 ПО Смета № 10_Смета  на расчет ущерба  животному миру_Энергосбережение доп. объемы согласов с НТЦ РН" xfId="2020"/>
    <cellStyle name="_1171-20.2007 ПО Смета № 10_Смета (2)" xfId="2021"/>
    <cellStyle name="_1171-20.2007 ПО Смета № 10_смета 1750609_0066Д002 - ПСП__ГФ" xfId="2022"/>
    <cellStyle name="_1171-20.2007 ПО Смета № 10_СМЕТА №1 ВЛ 35кВ Больщая Хета и Габариты_30.09.2011" xfId="2023"/>
    <cellStyle name="_1171-20.2007 ПО Смета № 10_смета №1,2 ДРСУ  откор. 20.07.2009" xfId="2024"/>
    <cellStyle name="_1171-20.2007 ПО Смета № 10_смета №1,2 ДРСУ  откор. 20.07.2009 2" xfId="2025"/>
    <cellStyle name="_1171-20.2007 ПО Смета № 10_смета №1,2 ДРСУ  откор. 20.07.2009_РЗ ЛКОУ-400 (ПР)" xfId="2026"/>
    <cellStyle name="_1171-20.2007 ПО Смета № 10_Смета Ангарска согласованная" xfId="2027"/>
    <cellStyle name="_1171-20.2007 ПО Смета № 10_Смета Ангарска согласованная 2" xfId="2028"/>
    <cellStyle name="_1171-20.2007 ПО Смета № 10_Смета Ангарска согласованная_1171-24.2006.2 Смета по ф.1 ПС д-с №3 дополнение №15  по СБЦ откор.10.09.09" xfId="2029"/>
    <cellStyle name="_1171-20.2007 ПО Смета № 10_Смета Ангарска согласованная_1750611-0046Д смета №1 ИИР" xfId="2030"/>
    <cellStyle name="_1171-20.2007 ПО Смета № 10_Смета Ангарска согласованная_1750611-0046Д смета №1 ИИР 2" xfId="2031"/>
    <cellStyle name="_1171-20.2007 ПО Смета № 10_Смета Ангарска согласованная_1750611-0088Д   Сводная 1ПС и  сметы корректир  06 04 2011" xfId="2032"/>
    <cellStyle name="_1171-20.2007 ПО Смета № 10_Смета Ангарска согласованная_1750611-0088Д   Сводная 1ПС и  сметы корректир  06 04 2011 2" xfId="2033"/>
    <cellStyle name="_1171-20.2007 ПО Смета № 10_Смета Ангарска согласованная_1750611-0090Д смета №10 ИИР" xfId="2034"/>
    <cellStyle name="_1171-20.2007 ПО Смета № 10_Смета Ангарска согласованная_1750611-0221Д 1ПС и сметы 20.06.11-электроснабж" xfId="2035"/>
    <cellStyle name="_1171-20.2007 ПО Смета № 10_Смета Ангарска согласованная_аннулиров.  " xfId="2036"/>
    <cellStyle name="_1171-20.2007 ПО Смета № 10_Смета Ангарска согласованная_ДС №4 17506090211Д004  переходы через Хету 21.10.2011" xfId="2037"/>
    <cellStyle name="_1171-20.2007 ПО Смета № 10_Смета Ангарска согласованная_КТП" xfId="2038"/>
    <cellStyle name="_1171-20.2007 ПО Смета № 10_Смета Ангарска согласованная_объемы гидро Карсовайское" xfId="2039"/>
    <cellStyle name="_1171-20.2007 ПО Смета № 10_Смета Ангарска согласованная_объемы гидро Карсовайское_Смета на инжиниринговые услуги   " xfId="2040"/>
    <cellStyle name="_1171-20.2007 ПО Смета № 10_Смета Ангарска согласованная_предварит гидро Ниричар" xfId="2041"/>
    <cellStyle name="_1171-20.2007 ПО Смета № 10_Смета Ангарска согласованная_СМЕТА №1 ВЛ 35кВ Больщая Хета и Габариты_30.09.2011" xfId="2042"/>
    <cellStyle name="_1171-20.2007 ПО Смета № 10_Смета Ангарска согласованная_Смета АСУТП 1750611-0162Д " xfId="2043"/>
    <cellStyle name="_1171-20.2007 ПО Смета № 10_Смета Ангарска согласованная_смета к акту выбора " xfId="2044"/>
    <cellStyle name="_1171-20.2007 ПО Смета № 10_Смета Ангарска согласованная_смета к доп объемы_согласов с НТЦ РН" xfId="2045"/>
    <cellStyle name="_1171-20.2007 ПО Смета № 10_Смета Ангарска согласованная_Смета на инжиниринговые услуги   " xfId="2046"/>
    <cellStyle name="_1171-20.2007 ПО Смета № 10_Смета Ангарска согласованная_смета предварит гидро дорога Кынское _ НПС2 Ванкор_Пурпе" xfId="2047"/>
    <cellStyle name="_1171-20.2007 ПО Смета № 10_Смета Ангарска согласованная_Смета с прилож  1750611-0162Д   со сметой РГИ  18.10.11" xfId="2048"/>
    <cellStyle name="_1171-20.2007 ПО Смета № 10_Смета Ангарска согласованная_Энергосбережение доп. объемы согласов с НТЦ РН" xfId="2049"/>
    <cellStyle name="_1171-20.2007 ПО Смета № 10_Смета АСУТП 1750611-0162Д " xfId="2050"/>
    <cellStyle name="_1171-20.2007 ПО Смета № 10_Смета Инжиниринг Автодорога LAST" xfId="2051"/>
    <cellStyle name="_1171-20.2007 ПО Смета № 10_Смета Инжиниринг Автодорога LAST 2" xfId="2052"/>
    <cellStyle name="_1171-20.2007 ПО Смета № 10_Смета Инжиниринг Автодорога LAST_1750611-0046Д смета №1 ИИР" xfId="2053"/>
    <cellStyle name="_1171-20.2007 ПО Смета № 10_Смета Инжиниринг Автодорога LAST_1750611-0046Д смета №1 ИИР 2" xfId="2054"/>
    <cellStyle name="_1171-20.2007 ПО Смета № 10_Смета Инжиниринг Автодорога LAST_1750611-0088Д   Сводная 1ПС и  сметы корректир  06 04 2011" xfId="2055"/>
    <cellStyle name="_1171-20.2007 ПО Смета № 10_Смета Инжиниринг Автодорога LAST_1750611-0088Д   Сводная 1ПС и  сметы корректир  06 04 2011 2" xfId="2056"/>
    <cellStyle name="_1171-20.2007 ПО Смета № 10_Смета Инжиниринг Автодорога LAST_1750611-0090Д смета №10 ИИР" xfId="2057"/>
    <cellStyle name="_1171-20.2007 ПО Смета № 10_Смета Инжиниринг Автодорога LAST_1750611-0221Д 1ПС и сметы 20.06.11-электроснабж" xfId="2058"/>
    <cellStyle name="_1171-20.2007 ПО Смета № 10_Смета Инжиниринг Автодорога LAST_аннулиров.  " xfId="2059"/>
    <cellStyle name="_1171-20.2007 ПО Смета № 10_Смета Инжиниринг Автодорога LAST_ДС №4 17506090211Д004  переходы через Хету 21.10.2011" xfId="2060"/>
    <cellStyle name="_1171-20.2007 ПО Смета № 10_Смета Инжиниринг Автодорога LAST_КТП" xfId="2061"/>
    <cellStyle name="_1171-20.2007 ПО Смета № 10_Смета Инжиниринг Автодорога LAST_объемы гидро Карсовайское" xfId="2062"/>
    <cellStyle name="_1171-20.2007 ПО Смета № 10_Смета Инжиниринг Автодорога LAST_объемы гидро Карсовайское_Смета на инжиниринговые услуги   " xfId="2063"/>
    <cellStyle name="_1171-20.2007 ПО Смета № 10_Смета Инжиниринг Автодорога LAST_предварит гидро Ниричар" xfId="2064"/>
    <cellStyle name="_1171-20.2007 ПО Смета № 10_Смета Инжиниринг Автодорога LAST_СМЕТА №1 ВЛ 35кВ Больщая Хета и Габариты_30.09.2011" xfId="2065"/>
    <cellStyle name="_1171-20.2007 ПО Смета № 10_Смета Инжиниринг Автодорога LAST_Смета АСУТП 1750611-0162Д " xfId="2066"/>
    <cellStyle name="_1171-20.2007 ПО Смета № 10_Смета Инжиниринг Автодорога LAST_смета к акту выбора " xfId="2067"/>
    <cellStyle name="_1171-20.2007 ПО Смета № 10_Смета Инжиниринг Автодорога LAST_смета к доп объемы_согласов с НТЦ РН" xfId="2068"/>
    <cellStyle name="_1171-20.2007 ПО Смета № 10_Смета Инжиниринг Автодорога LAST_Смета на инжиниринговые услуги   " xfId="2069"/>
    <cellStyle name="_1171-20.2007 ПО Смета № 10_Смета Инжиниринг Автодорога LAST_смета предварит гидро дорога Кынское _ НПС2 Ванкор_Пурпе" xfId="2070"/>
    <cellStyle name="_1171-20.2007 ПО Смета № 10_Смета Инжиниринг Автодорога LAST_Смета с прилож  1750611-0162Д   со сметой РГИ  18.10.11" xfId="2071"/>
    <cellStyle name="_1171-20.2007 ПО Смета № 10_Смета Инжиниринг Автодорога LAST_Энергосбережение доп. объемы согласов с НТЦ РН" xfId="2072"/>
    <cellStyle name="_1171-20.2007 ПО Смета № 10_смета к акту выбора " xfId="2073"/>
    <cellStyle name="_1171-20.2007 ПО Смета № 10_смета к доп объемы_согласов с НТЦ РН" xfId="2074"/>
    <cellStyle name="_1171-20.2007 ПО Смета № 10_Смета на ДПБ ГО ЧС " xfId="2075"/>
    <cellStyle name="_1171-20.2007 ПО Смета № 10_Смета на ДПБ ГО ЧС  2" xfId="2076"/>
    <cellStyle name="_1171-20.2007 ПО Смета № 10_Смета на ДПБ ГО ЧС _аннулиров.  " xfId="2077"/>
    <cellStyle name="_1171-20.2007 ПО Смета № 10_Смета на ДПБ ГО ЧС _ДС №4 17506090211Д004  переходы через Хету 21.10.2011" xfId="2078"/>
    <cellStyle name="_1171-20.2007 ПО Смета № 10_Смета на ДПБ ГО ЧС _КТП" xfId="2079"/>
    <cellStyle name="_1171-20.2007 ПО Смета № 10_Смета на ДПБ ГО ЧС _СМЕТА №1 ВЛ 35кВ Больщая Хета и Габариты_30.09.2011" xfId="2080"/>
    <cellStyle name="_1171-20.2007 ПО Смета № 10_Смета на ДПБ ГО ЧС _Смета на инжиниринговые услуги   " xfId="2081"/>
    <cellStyle name="_1171-20.2007 ПО Смета № 10_Смета на изыскания (2)" xfId="2082"/>
    <cellStyle name="_1171-20.2007 ПО Смета № 10_Смета на изыскания (2) 2" xfId="2083"/>
    <cellStyle name="_1171-20.2007 ПО Смета № 10_Смета на изыскания (2)_1750611-0090Д смета №10 ИИР" xfId="2084"/>
    <cellStyle name="_1171-20.2007 ПО Смета № 10_Смета на изыскания (2)_1750611-0221Д 1ПС и сметы 20.06.11-электроснабж" xfId="2085"/>
    <cellStyle name="_1171-20.2007 ПО Смета № 10_Смета на изыскания (2)_аннулиров.  " xfId="2086"/>
    <cellStyle name="_1171-20.2007 ПО Смета № 10_Смета на изыскания (2)_блок-контейнер " xfId="2087"/>
    <cellStyle name="_1171-20.2007 ПО Смета № 10_Смета на изыскания (2)_ДС №4 17506090211Д004  переходы через Хету 21.10.2011" xfId="2088"/>
    <cellStyle name="_1171-20.2007 ПО Смета № 10_Смета на изыскания (2)_ЛВС" xfId="2089"/>
    <cellStyle name="_1171-20.2007 ПО Смета № 10_Смета на изыскания (2)_СМЕТА №1 ВЛ 35кВ Больщая Хета и Габариты_30.09.2011" xfId="2090"/>
    <cellStyle name="_1171-20.2007 ПО Смета № 10_Смета на изыскания (2)_Смета АСУТП 1750611-0162Д " xfId="2091"/>
    <cellStyle name="_1171-20.2007 ПО Смета № 10_Смета на изыскания (2)_смета к акту выбора " xfId="2092"/>
    <cellStyle name="_1171-20.2007 ПО Смета № 10_Смета на изыскания (2)_смета к доп объемы_согласов с НТЦ РН" xfId="2093"/>
    <cellStyle name="_1171-20.2007 ПО Смета № 10_Смета на изыскания (2)_Смета на инжиниринговые услуги   " xfId="2094"/>
    <cellStyle name="_1171-20.2007 ПО Смета № 10_Смета на изыскания (2)_Смета с прилож  1750611-0162Д   со сметой РГИ  18.10.11" xfId="2095"/>
    <cellStyle name="_1171-20.2007 ПО Смета № 10_Смета на изыскания (2)_СПД" xfId="2096"/>
    <cellStyle name="_1171-20.2007 ПО Смета № 10_Смета на изыскания (2)_Энергосбережение доп. объемы согласов с НТЦ РН" xfId="2097"/>
    <cellStyle name="_1171-20.2007 ПО Смета № 10_Смета на инжиниринговые услуги   " xfId="2098"/>
    <cellStyle name="_1171-20.2007 ПО Смета № 10_сМЕТА НА ЛОТ №7" xfId="2099"/>
    <cellStyle name="_1171-20.2007 ПО Смета № 10_сМЕТА НА ЛОТ №7 2" xfId="2100"/>
    <cellStyle name="_1171-20.2007 ПО Смета № 10_сМЕТА НА ЛОТ №7_1750611-0090Д смета №10 ИИР" xfId="2101"/>
    <cellStyle name="_1171-20.2007 ПО Смета № 10_сМЕТА НА ЛОТ №7_1750611-0221Д 1ПС и сметы 20.06.11-электроснабж" xfId="2102"/>
    <cellStyle name="_1171-20.2007 ПО Смета № 10_сМЕТА НА ЛОТ №7_аннулиров.  " xfId="2103"/>
    <cellStyle name="_1171-20.2007 ПО Смета № 10_сМЕТА НА ЛОТ №7_ДС №4 17506090211Д004  переходы через Хету 21.10.2011" xfId="2104"/>
    <cellStyle name="_1171-20.2007 ПО Смета № 10_сМЕТА НА ЛОТ №7_СМЕТА №1 ВЛ 35кВ Больщая Хета и Габариты_30.09.2011" xfId="2105"/>
    <cellStyle name="_1171-20.2007 ПО Смета № 10_сМЕТА НА ЛОТ №7_Смета АСУТП 1750611-0162Д " xfId="2106"/>
    <cellStyle name="_1171-20.2007 ПО Смета № 10_сМЕТА НА ЛОТ №7_смета к акту выбора " xfId="2107"/>
    <cellStyle name="_1171-20.2007 ПО Смета № 10_сМЕТА НА ЛОТ №7_смета к доп объемы_согласов с НТЦ РН" xfId="2108"/>
    <cellStyle name="_1171-20.2007 ПО Смета № 10_сМЕТА НА ЛОТ №7_Смета на инжиниринговые услуги   " xfId="2109"/>
    <cellStyle name="_1171-20.2007 ПО Смета № 10_сМЕТА НА ЛОТ №7_Смета с прилож  1750611-0162Д   со сметой РГИ  18.10.11" xfId="2110"/>
    <cellStyle name="_1171-20.2007 ПО Смета № 10_сМЕТА НА ЛОТ №7_Энергосбережение доп. объемы согласов с НТЦ РН" xfId="2111"/>
    <cellStyle name="_1171-20.2007 ПО Смета № 10_Смета на ОВОС" xfId="2112"/>
    <cellStyle name="_1171-20.2007 ПО Смета № 10_Смета на ОВОС 2" xfId="2113"/>
    <cellStyle name="_1171-20.2007 ПО Смета № 10_Смета на ОВОС от 27.07.11 г. " xfId="2114"/>
    <cellStyle name="_1171-20.2007 ПО Смета № 10_Смета на ОВОС по Западно-Мечетскому" xfId="2115"/>
    <cellStyle name="_1171-20.2007 ПО Смета № 10_Смета на ОВОС по Западно-Мечетскому (СБЦ)" xfId="2116"/>
    <cellStyle name="_1171-20.2007 ПО Смета № 10_Смета на ОВОС по Западно-Мечетскому (СБЦ) 2" xfId="2117"/>
    <cellStyle name="_1171-20.2007 ПО Смета № 10_Смета на ОВОС по Западно-Мечетскому (СБЦ)_1750611-0090Д смета №10 ИИР" xfId="2118"/>
    <cellStyle name="_1171-20.2007 ПО Смета № 10_Смета на ОВОС по Западно-Мечетскому (СБЦ)_1750611-0221Д 1ПС и сметы 20.06.11-электроснабж" xfId="2119"/>
    <cellStyle name="_1171-20.2007 ПО Смета № 10_Смета на ОВОС по Западно-Мечетскому (СБЦ)_аннулиров.  " xfId="2120"/>
    <cellStyle name="_1171-20.2007 ПО Смета № 10_Смета на ОВОС по Западно-Мечетскому (СБЦ)_блок-контейнер " xfId="2121"/>
    <cellStyle name="_1171-20.2007 ПО Смета № 10_Смета на ОВОС по Западно-Мечетскому (СБЦ)_ДС №4 17506090211Д004  переходы через Хету 21.10.2011" xfId="2122"/>
    <cellStyle name="_1171-20.2007 ПО Смета № 10_Смета на ОВОС по Западно-Мечетскому (СБЦ)_ЛВС" xfId="2123"/>
    <cellStyle name="_1171-20.2007 ПО Смета № 10_Смета на ОВОС по Западно-Мечетскому (СБЦ)_СМЕТА №1 ВЛ 35кВ Больщая Хета и Габариты_30.09.2011" xfId="2124"/>
    <cellStyle name="_1171-20.2007 ПО Смета № 10_Смета на ОВОС по Западно-Мечетскому (СБЦ)_Смета АСУТП 1750611-0162Д " xfId="2125"/>
    <cellStyle name="_1171-20.2007 ПО Смета № 10_Смета на ОВОС по Западно-Мечетскому (СБЦ)_смета к акту выбора " xfId="2126"/>
    <cellStyle name="_1171-20.2007 ПО Смета № 10_Смета на ОВОС по Западно-Мечетскому (СБЦ)_смета к доп объемы_согласов с НТЦ РН" xfId="2127"/>
    <cellStyle name="_1171-20.2007 ПО Смета № 10_Смета на ОВОС по Западно-Мечетскому (СБЦ)_Смета на инжиниринговые услуги   " xfId="2128"/>
    <cellStyle name="_1171-20.2007 ПО Смета № 10_Смета на ОВОС по Западно-Мечетскому (СБЦ)_Смета с прилож  1750611-0162Д   со сметой РГИ  18.10.11" xfId="2129"/>
    <cellStyle name="_1171-20.2007 ПО Смета № 10_Смета на ОВОС по Западно-Мечетскому (СБЦ)_СПД" xfId="2130"/>
    <cellStyle name="_1171-20.2007 ПО Смета № 10_Смета на ОВОС по Западно-Мечетскому (СБЦ)_Энергосбережение доп. объемы согласов с НТЦ РН" xfId="2131"/>
    <cellStyle name="_1171-20.2007 ПО Смета № 10_Смета на ОВОС по Западно-Мечетскому 2" xfId="2132"/>
    <cellStyle name="_1171-20.2007 ПО Смета № 10_Смета на ОВОС по Западно-Мечетскому_1750611-0090Д смета №10 ИИР" xfId="2133"/>
    <cellStyle name="_1171-20.2007 ПО Смета № 10_Смета на ОВОС по Западно-Мечетскому_1750611-0221Д 1ПС и сметы 20.06.11-электроснабж" xfId="2134"/>
    <cellStyle name="_1171-20.2007 ПО Смета № 10_Смета на ОВОС по Западно-Мечетскому_аннулиров.  " xfId="2135"/>
    <cellStyle name="_1171-20.2007 ПО Смета № 10_Смета на ОВОС по Западно-Мечетскому_ДС №4 17506090211Д004  переходы через Хету 21.10.2011" xfId="2136"/>
    <cellStyle name="_1171-20.2007 ПО Смета № 10_Смета на ОВОС по Западно-Мечетскому_СМЕТА №1 ВЛ 35кВ Больщая Хета и Габариты_30.09.2011" xfId="2137"/>
    <cellStyle name="_1171-20.2007 ПО Смета № 10_Смета на ОВОС по Западно-Мечетскому_Смета АСУТП 1750611-0162Д " xfId="2138"/>
    <cellStyle name="_1171-20.2007 ПО Смета № 10_Смета на ОВОС по Западно-Мечетскому_смета к акту выбора " xfId="2139"/>
    <cellStyle name="_1171-20.2007 ПО Смета № 10_Смета на ОВОС по Западно-Мечетскому_смета к доп объемы_согласов с НТЦ РН" xfId="2140"/>
    <cellStyle name="_1171-20.2007 ПО Смета № 10_Смета на ОВОС по Западно-Мечетскому_Смета на инжиниринговые услуги   " xfId="2141"/>
    <cellStyle name="_1171-20.2007 ПО Смета № 10_Смета на ОВОС по Западно-Мечетскому_Смета с прилож  1750611-0162Д   со сметой РГИ  18.10.11" xfId="2142"/>
    <cellStyle name="_1171-20.2007 ПО Смета № 10_Смета на ОВОС по Западно-Мечетскому_Энергосбережение доп. объемы согласов с НТЦ РН" xfId="2143"/>
    <cellStyle name="_1171-20.2007 ПО Смета № 10_Смета на ОВОС по Зыбза" xfId="2144"/>
    <cellStyle name="_1171-20.2007 ПО Смета № 10_Смета на ОВОС по Зыбза 2" xfId="2145"/>
    <cellStyle name="_1171-20.2007 ПО Смета № 10_Смета на ОВОС по Зыбза_1750611-0090Д смета №10 ИИР" xfId="2146"/>
    <cellStyle name="_1171-20.2007 ПО Смета № 10_Смета на ОВОС по Зыбза_1750611-0221Д 1ПС и сметы 20.06.11-электроснабж" xfId="2147"/>
    <cellStyle name="_1171-20.2007 ПО Смета № 10_Смета на ОВОС по Зыбза_аннулиров.  " xfId="2148"/>
    <cellStyle name="_1171-20.2007 ПО Смета № 10_Смета на ОВОС по Зыбза_блок-контейнер " xfId="2149"/>
    <cellStyle name="_1171-20.2007 ПО Смета № 10_Смета на ОВОС по Зыбза_ДС №4 17506090211Д004  переходы через Хету 21.10.2011" xfId="2150"/>
    <cellStyle name="_1171-20.2007 ПО Смета № 10_Смета на ОВОС по Зыбза_ЛВС" xfId="2151"/>
    <cellStyle name="_1171-20.2007 ПО Смета № 10_Смета на ОВОС по Зыбза_СМЕТА №1 ВЛ 35кВ Больщая Хета и Габариты_30.09.2011" xfId="2152"/>
    <cellStyle name="_1171-20.2007 ПО Смета № 10_Смета на ОВОС по Зыбза_Смета АСУТП 1750611-0162Д " xfId="2153"/>
    <cellStyle name="_1171-20.2007 ПО Смета № 10_Смета на ОВОС по Зыбза_смета к акту выбора " xfId="2154"/>
    <cellStyle name="_1171-20.2007 ПО Смета № 10_Смета на ОВОС по Зыбза_смета к доп объемы_согласов с НТЦ РН" xfId="2155"/>
    <cellStyle name="_1171-20.2007 ПО Смета № 10_Смета на ОВОС по Зыбза_Смета на инжиниринговые услуги   " xfId="2156"/>
    <cellStyle name="_1171-20.2007 ПО Смета № 10_Смета на ОВОС по Зыбза_Смета с прилож  1750611-0162Д   со сметой РГИ  18.10.11" xfId="2157"/>
    <cellStyle name="_1171-20.2007 ПО Смета № 10_Смета на ОВОС по Зыбза_СПД" xfId="2158"/>
    <cellStyle name="_1171-20.2007 ПО Смета № 10_Смета на ОВОС по Зыбза_Энергосбережение доп. объемы согласов с НТЦ РН" xfId="2159"/>
    <cellStyle name="_1171-20.2007 ПО Смета № 10_Смета на ОВОС по Узун" xfId="2160"/>
    <cellStyle name="_1171-20.2007 ПО Смета № 10_Смета на ОВОС по Узун 2" xfId="2161"/>
    <cellStyle name="_1171-20.2007 ПО Смета № 10_Смета на ОВОС по Узун_1750611-0090Д смета №10 ИИР" xfId="2162"/>
    <cellStyle name="_1171-20.2007 ПО Смета № 10_Смета на ОВОС по Узун_1750611-0221Д 1ПС и сметы 20.06.11-электроснабж" xfId="2163"/>
    <cellStyle name="_1171-20.2007 ПО Смета № 10_Смета на ОВОС по Узун_аннулиров.  " xfId="2164"/>
    <cellStyle name="_1171-20.2007 ПО Смета № 10_Смета на ОВОС по Узун_блок-контейнер " xfId="2165"/>
    <cellStyle name="_1171-20.2007 ПО Смета № 10_Смета на ОВОС по Узун_ДС №4 17506090211Д004  переходы через Хету 21.10.2011" xfId="2166"/>
    <cellStyle name="_1171-20.2007 ПО Смета № 10_Смета на ОВОС по Узун_ЛВС" xfId="2167"/>
    <cellStyle name="_1171-20.2007 ПО Смета № 10_Смета на ОВОС по Узун_СМЕТА №1 ВЛ 35кВ Больщая Хета и Габариты_30.09.2011" xfId="2168"/>
    <cellStyle name="_1171-20.2007 ПО Смета № 10_Смета на ОВОС по Узун_Смета АСУТП 1750611-0162Д " xfId="2169"/>
    <cellStyle name="_1171-20.2007 ПО Смета № 10_Смета на ОВОС по Узун_смета к акту выбора " xfId="2170"/>
    <cellStyle name="_1171-20.2007 ПО Смета № 10_Смета на ОВОС по Узун_смета к доп объемы_согласов с НТЦ РН" xfId="2171"/>
    <cellStyle name="_1171-20.2007 ПО Смета № 10_Смета на ОВОС по Узун_Смета на инжиниринговые услуги   " xfId="2172"/>
    <cellStyle name="_1171-20.2007 ПО Смета № 10_Смета на ОВОС по Узун_Смета с прилож  1750611-0162Д   со сметой РГИ  18.10.11" xfId="2173"/>
    <cellStyle name="_1171-20.2007 ПО Смета № 10_Смета на ОВОС по Узун_СПД" xfId="2174"/>
    <cellStyle name="_1171-20.2007 ПО Смета № 10_Смета на ОВОС по Узун_Энергосбережение доп. объемы согласов с НТЦ РН" xfId="2175"/>
    <cellStyle name="_1171-20.2007 ПО Смета № 10_Смета на ОВОС УПСВ-Север Ванкор " xfId="2176"/>
    <cellStyle name="_1171-20.2007 ПО Смета № 10_Смета на ОВОС УПСВ-Север Ванкор  2" xfId="2177"/>
    <cellStyle name="_1171-20.2007 ПО Смета № 10_Смета на ОВОС УПСВ-Север Ванкор _1750611-0090Д смета №10 ИИР" xfId="2178"/>
    <cellStyle name="_1171-20.2007 ПО Смета № 10_Смета на ОВОС УПСВ-Север Ванкор _аннулиров.  " xfId="2179"/>
    <cellStyle name="_1171-20.2007 ПО Смета № 10_Смета на ОВОС УПСВ-Север Ванкор _ДС №4 17506090211Д004  переходы через Хету 21.10.2011" xfId="2180"/>
    <cellStyle name="_1171-20.2007 ПО Смета № 10_Смета на ОВОС УПСВ-Север Ванкор _СМЕТА №1 ВЛ 35кВ Больщая Хета и Габариты_30.09.2011" xfId="2181"/>
    <cellStyle name="_1171-20.2007 ПО Смета № 10_Смета на ОВОС УПСВ-Север Ванкор _смета к акту выбора " xfId="2182"/>
    <cellStyle name="_1171-20.2007 ПО Смета № 10_Смета на ОВОС УПСВ-Север Ванкор _Смета на инжиниринговые услуги   " xfId="2183"/>
    <cellStyle name="_1171-20.2007 ПО Смета № 10_Смета на ОВОС УПСВ-Север Ванкор _Смета с прилож  1750611-0162Д   со сметой РГИ  18.10.11" xfId="2184"/>
    <cellStyle name="_1171-20.2007 ПО Смета № 10_Смета на ОВОС_аннулиров.  " xfId="2185"/>
    <cellStyle name="_1171-20.2007 ПО Смета № 10_Смета на ОВОС_ДС №4 17506090211Д004  переходы через Хету 21.10.2011" xfId="2186"/>
    <cellStyle name="_1171-20.2007 ПО Смета № 10_Смета на ОВОС_СМЕТА №1 ВЛ 35кВ Больщая Хета и Габариты_30.09.2011" xfId="2187"/>
    <cellStyle name="_1171-20.2007 ПО Смета № 10_Смета на ОВОС_смета к акту выбора " xfId="2188"/>
    <cellStyle name="_1171-20.2007 ПО Смета № 10_Смета на ОВОС_смета к доп объемы М3" xfId="2189"/>
    <cellStyle name="_1171-20.2007 ПО Смета № 10_Смета на ОВОС_смета к доп объемы_согласов с НТЦ РН" xfId="2190"/>
    <cellStyle name="_1171-20.2007 ПО Смета № 10_Смета на ОВОС_Смета на инжиниринговые услуги   " xfId="2191"/>
    <cellStyle name="_1171-20.2007 ПО Смета № 10_Смета на ОВОС_Энергосбережение доп. объемы согласов с НТЦ РН" xfId="2192"/>
    <cellStyle name="_1171-20.2007 ПО Смета № 10_Смета на РКЗ от 27.07.11 г. " xfId="2193"/>
    <cellStyle name="_1171-20.2007 ПО Смета № 10_Смета на экспертизу " xfId="2194"/>
    <cellStyle name="_1171-20.2007 ПО Смета № 10_Смета на экспертизу  2" xfId="2195"/>
    <cellStyle name="_1171-20.2007 ПО Смета № 10_Смета на экспертизу _1750609-0211Д002 Сводная смета  (Приложение №4)" xfId="2196"/>
    <cellStyle name="_1171-20.2007 ПО Смета № 10_Смета на экспертизу _1750609-0363Д   смета на эксперт." xfId="2197"/>
    <cellStyle name="_1171-20.2007 ПО Смета № 10_Смета на экспертизу _1750609-0363Д   смета на эксперт. 2" xfId="2198"/>
    <cellStyle name="_1171-20.2007 ПО Смета № 10_Смета на экспертизу _1750609-0363Д   смета на эксперт._1750611-0090Д смета №10 ИИР" xfId="2199"/>
    <cellStyle name="_1171-20.2007 ПО Смета № 10_Смета на экспертизу _1750609-0363Д   смета на эксперт._1750611-0221Д 1ПС и сметы 20.06.11-электроснабж" xfId="2200"/>
    <cellStyle name="_1171-20.2007 ПО Смета № 10_Смета на экспертизу _1750609-0363Д   смета на эксперт._аннулиров.  " xfId="2201"/>
    <cellStyle name="_1171-20.2007 ПО Смета № 10_Смета на экспертизу _1750609-0363Д   смета на эксперт._ДС №4 17506090211Д004  переходы через Хету 21.10.2011" xfId="2202"/>
    <cellStyle name="_1171-20.2007 ПО Смета № 10_Смета на экспертизу _1750609-0363Д   смета на эксперт._СМЕТА №1 ВЛ 35кВ Больщая Хета и Габариты_30.09.2011" xfId="2203"/>
    <cellStyle name="_1171-20.2007 ПО Смета № 10_Смета на экспертизу _1750609-0363Д   смета на эксперт._Смета АСУТП 1750611-0162Д " xfId="2204"/>
    <cellStyle name="_1171-20.2007 ПО Смета № 10_Смета на экспертизу _1750609-0363Д   смета на эксперт._смета к акту выбора " xfId="2205"/>
    <cellStyle name="_1171-20.2007 ПО Смета № 10_Смета на экспертизу _1750609-0363Д   смета на эксперт._смета к доп объемы_согласов с НТЦ РН" xfId="2206"/>
    <cellStyle name="_1171-20.2007 ПО Смета № 10_Смета на экспертизу _1750609-0363Д   смета на эксперт._Смета на инжиниринговые услуги   " xfId="2207"/>
    <cellStyle name="_1171-20.2007 ПО Смета № 10_Смета на экспертизу _1750609-0363Д   смета на эксперт._Смета с прилож  1750611-0162Д   со сметой РГИ  18.10.11" xfId="2208"/>
    <cellStyle name="_1171-20.2007 ПО Смета № 10_Смета на экспертизу _1750609-0363Д   смета на эксперт._Энергосбережение доп. объемы согласов с НТЦ РН" xfId="2209"/>
    <cellStyle name="_1171-20.2007 ПО Смета № 10_Смета на экспертизу _1750609-0363Д  смета № 5  (экспертиза)  " xfId="2210"/>
    <cellStyle name="_1171-20.2007 ПО Смета № 10_Смета на экспертизу _1750609-0363Д  смета № 5  (экспертиза)   2" xfId="2211"/>
    <cellStyle name="_1171-20.2007 ПО Смета № 10_Смета на экспертизу _1750609-0363Д  смета № 5  (экспертиза)  _1750611-0090Д смета №10 ИИР" xfId="2212"/>
    <cellStyle name="_1171-20.2007 ПО Смета № 10_Смета на экспертизу _1750609-0363Д  смета № 5  (экспертиза)  _1750611-0091Д Сводная смета 1ПС  и сметы (05.05.11 г.)    " xfId="2213"/>
    <cellStyle name="_1171-20.2007 ПО Смета № 10_Смета на экспертизу _1750609-0363Д  смета № 5  (экспертиза)  _1750611-0096Д Сводная_смета 1ПС  и сметы  ЖВП (25.03.11 г.)  " xfId="2214"/>
    <cellStyle name="_1171-20.2007 ПО Смета № 10_Смета на экспертизу _1750609-0363Д  смета № 5  (экспертиза)  _1750611-0096Д Сводная_смета 1ПС  и сметы (Приложение №5 №6)" xfId="2215"/>
    <cellStyle name="_1171-20.2007 ПО Смета № 10_Смета на экспертизу _1750609-0363Д  смета № 5  (экспертиза)  _1750611-0125Д - 1ПС ИИР  27 07 2011 (3) - согласована" xfId="2216"/>
    <cellStyle name="_1171-20.2007 ПО Смета № 10_Смета на экспертизу _1750609-0363Д  смета № 5  (экспертиза)  _1750611-0125Д - 1ПС ИИР  27.07.2011" xfId="2217"/>
    <cellStyle name="_1171-20.2007 ПО Смета № 10_Смета на экспертизу _1750609-0363Д  смета № 5  (экспертиза)  _1750611-0221Д 1ПС и сметы 20.06.11-электроснабж" xfId="2218"/>
    <cellStyle name="_1171-20.2007 ПО Смета № 10_Смета на экспертизу _1750609-0363Д  смета № 5  (экспертиза)  _аннулиров.  " xfId="2219"/>
    <cellStyle name="_1171-20.2007 ПО Смета № 10_Смета на экспертизу _1750609-0363Д  смета № 5  (экспертиза)  _ДС №4 17506090211Д004  переходы через Хету 21.10.2011" xfId="2220"/>
    <cellStyle name="_1171-20.2007 ПО Смета № 10_Смета на экспертизу _1750609-0363Д  смета № 5  (экспертиза)  _СМЕТА №1 ВЛ 35кВ Больщая Хета и Габариты_30.09.2011" xfId="2221"/>
    <cellStyle name="_1171-20.2007 ПО Смета № 10_Смета на экспертизу _1750609-0363Д  смета № 5  (экспертиза)  _Смета АСУТП 1750611-0162Д " xfId="2222"/>
    <cellStyle name="_1171-20.2007 ПО Смета № 10_Смета на экспертизу _1750609-0363Д  смета № 5  (экспертиза)  _смета к акту выбора " xfId="2223"/>
    <cellStyle name="_1171-20.2007 ПО Смета № 10_Смета на экспертизу _1750609-0363Д  смета № 5  (экспертиза)  _смета к доп объемы_согласов с НТЦ РН" xfId="2224"/>
    <cellStyle name="_1171-20.2007 ПО Смета № 10_Смета на экспертизу _1750609-0363Д  смета № 5  (экспертиза)  _Смета на инжиниринговые услуги   " xfId="2225"/>
    <cellStyle name="_1171-20.2007 ПО Смета № 10_Смета на экспертизу _1750609-0363Д  смета № 5  (экспертиза)  _Смета на РКЗ от 27.07.11 г. " xfId="2226"/>
    <cellStyle name="_1171-20.2007 ПО Смета № 10_Смета на экспертизу _1750609-0363Д  смета № 5  (экспертиза)  _Смета с прилож  1750611-0162Д   со сметой РГИ  18.10.11" xfId="2227"/>
    <cellStyle name="_1171-20.2007 ПО Смета № 10_Смета на экспертизу _1750609-0363Д  смета № 5  (экспертиза)  _Смета_1750609-0458Д_Комплекс утилизации_геофизика" xfId="2228"/>
    <cellStyle name="_1171-20.2007 ПО Смета № 10_Смета на экспертизу _1750609-0363Д  смета № 5  (экспертиза)  _Энергосбережение доп. объемы согласов с НТЦ РН" xfId="2229"/>
    <cellStyle name="_1171-20.2007 ПО Смета № 10_Смета на экспертизу _1750610-0033Д  смета  (экспертиза)" xfId="2230"/>
    <cellStyle name="_1171-20.2007 ПО Смета № 10_Смета на экспертизу _1750610-0033Д  смета  (экспертиза) 2" xfId="2231"/>
    <cellStyle name="_1171-20.2007 ПО Смета № 10_Смета на экспертизу _1750610-0033Д  смета  (экспертиза)_1750611-0090Д смета №10 ИИР" xfId="2232"/>
    <cellStyle name="_1171-20.2007 ПО Смета № 10_Смета на экспертизу _1750610-0033Д  смета  (экспертиза)_1750611-0221Д 1ПС и сметы 20.06.11-электроснабж" xfId="2233"/>
    <cellStyle name="_1171-20.2007 ПО Смета № 10_Смета на экспертизу _1750610-0033Д  смета  (экспертиза)_аннулиров.  " xfId="2234"/>
    <cellStyle name="_1171-20.2007 ПО Смета № 10_Смета на экспертизу _1750610-0033Д  смета  (экспертиза)_ДС №4 17506090211Д004  переходы через Хету 21.10.2011" xfId="2235"/>
    <cellStyle name="_1171-20.2007 ПО Смета № 10_Смета на экспертизу _1750610-0033Д  смета  (экспертиза)_СМЕТА №1 ВЛ 35кВ Больщая Хета и Габариты_30.09.2011" xfId="2236"/>
    <cellStyle name="_1171-20.2007 ПО Смета № 10_Смета на экспертизу _1750610-0033Д  смета  (экспертиза)_Смета АСУТП 1750611-0162Д " xfId="2237"/>
    <cellStyle name="_1171-20.2007 ПО Смета № 10_Смета на экспертизу _1750610-0033Д  смета  (экспертиза)_смета к акту выбора " xfId="2238"/>
    <cellStyle name="_1171-20.2007 ПО Смета № 10_Смета на экспертизу _1750610-0033Д  смета  (экспертиза)_смета к доп объемы_согласов с НТЦ РН" xfId="2239"/>
    <cellStyle name="_1171-20.2007 ПО Смета № 10_Смета на экспертизу _1750610-0033Д  смета  (экспертиза)_Смета на инжиниринговые услуги   " xfId="2240"/>
    <cellStyle name="_1171-20.2007 ПО Смета № 10_Смета на экспертизу _1750610-0033Д  смета  (экспертиза)_Смета с прилож  1750611-0162Д   со сметой РГИ  18.10.11" xfId="2241"/>
    <cellStyle name="_1171-20.2007 ПО Смета № 10_Смета на экспертизу _1750610-0033Д  смета  (экспертиза)_Энергосбережение доп. объемы согласов с НТЦ РН" xfId="2242"/>
    <cellStyle name="_1171-20.2007 ПО Смета № 10_Смета на экспертизу _1750610-0072Д011 1 ПС и сметы ГТЭС_Хасырей" xfId="2243"/>
    <cellStyle name="_1171-20.2007 ПО Смета № 10_Смета на экспертизу _1750610-0072Д011 1 ПС и сметы ГТЭС_Хасырей_Смета на инжиниринговые услуги   " xfId="2244"/>
    <cellStyle name="_1171-20.2007 ПО Смета № 10_Смета на экспертизу _1750611-0046Д смета №1 ИИР" xfId="2245"/>
    <cellStyle name="_1171-20.2007 ПО Смета № 10_Смета на экспертизу _1750611-0046Д смета №1 ИИР 2" xfId="2246"/>
    <cellStyle name="_1171-20.2007 ПО Смета № 10_Смета на экспертизу _1750611-0088Д   Сводная 1ПС и  сметы корректир  06 04 2011" xfId="2247"/>
    <cellStyle name="_1171-20.2007 ПО Смета № 10_Смета на экспертизу _1750611-0088Д   Сводная 1ПС и  сметы корректир  06 04 2011 2" xfId="2248"/>
    <cellStyle name="_1171-20.2007 ПО Смета № 10_Смета на экспертизу _1750611-0090Д смета №10 ИИР" xfId="2249"/>
    <cellStyle name="_1171-20.2007 ПО Смета № 10_Смета на экспертизу _1750611-0091Д Сводная смета 1ПС  и сметы (05.05.11 г.)    " xfId="2250"/>
    <cellStyle name="_1171-20.2007 ПО Смета № 10_Смета на экспертизу _1750611-0096Д Сводная_смета 1ПС  и сметы  ЖВП (25.03.11 г.)  " xfId="2251"/>
    <cellStyle name="_1171-20.2007 ПО Смета № 10_Смета на экспертизу _1750611-0096Д Сводная_смета 1ПС  и сметы (Приложение №5 №6)" xfId="2252"/>
    <cellStyle name="_1171-20.2007 ПО Смета № 10_Смета на экспертизу _1750611-0125Д - 1ПС ИИР  27 07 2011 (3) - согласована" xfId="2253"/>
    <cellStyle name="_1171-20.2007 ПО Смета № 10_Смета на экспертизу _1750611-0125Д - 1ПС ИИР  27.07.2011" xfId="2254"/>
    <cellStyle name="_1171-20.2007 ПО Смета № 10_Смета на экспертизу _1750611-0221Д 1ПС и сметы 20.06.11-электроснабж" xfId="2255"/>
    <cellStyle name="_1171-20.2007 ПО Смета № 10_Смета на экспертизу _аннулиров.  " xfId="2256"/>
    <cellStyle name="_1171-20.2007 ПО Смета № 10_Смета на экспертизу _блок-контейнер " xfId="2257"/>
    <cellStyle name="_1171-20.2007 ПО Смета № 10_Смета на экспертизу _Геострой(1).Хасырей-компрессорная.откор  24 03 10" xfId="2258"/>
    <cellStyle name="_1171-20.2007 ПО Смета № 10_Смета на экспертизу _Геострой(1).Хасырей-компрессорная.откор  24 03 10_Смета на инжиниринговые услуги   " xfId="2259"/>
    <cellStyle name="_1171-20.2007 ПО Смета № 10_Смета на экспертизу _ДС №4 17506090211Д004  переходы через Хету 21.10.2011" xfId="2260"/>
    <cellStyle name="_1171-20.2007 ПО Смета № 10_Смета на экспертизу _КТП" xfId="2261"/>
    <cellStyle name="_1171-20.2007 ПО Смета № 10_Смета на экспертизу _ЛВС" xfId="2262"/>
    <cellStyle name="_1171-20.2007 ПО Смета № 10_Смета на экспертизу _объемы гидро Карсовайское" xfId="2263"/>
    <cellStyle name="_1171-20.2007 ПО Смета № 10_Смета на экспертизу _объемы гидро Карсовайское_Смета на инжиниринговые услуги   " xfId="2264"/>
    <cellStyle name="_1171-20.2007 ПО Смета № 10_Смета на экспертизу _предварит гидро Ниричар" xfId="2265"/>
    <cellStyle name="_1171-20.2007 ПО Смета № 10_Смета на экспертизу _СМЕТА №1 ВЛ 35кВ Больщая Хета и Габариты_30.09.2011" xfId="2266"/>
    <cellStyle name="_1171-20.2007 ПО Смета № 10_Смета на экспертизу _Смета АСУТП 1750611-0162Д " xfId="2267"/>
    <cellStyle name="_1171-20.2007 ПО Смета № 10_Смета на экспертизу _смета к акту выбора " xfId="2268"/>
    <cellStyle name="_1171-20.2007 ПО Смета № 10_Смета на экспертизу _смета к доп объемы_согласов с НТЦ РН" xfId="2269"/>
    <cellStyle name="_1171-20.2007 ПО Смета № 10_Смета на экспертизу _Смета на инжиниринговые услуги   " xfId="2270"/>
    <cellStyle name="_1171-20.2007 ПО Смета № 10_Смета на экспертизу _Смета на ОВОС от 27.07.11 г. " xfId="2271"/>
    <cellStyle name="_1171-20.2007 ПО Смета № 10_Смета на экспертизу _Смета на РКЗ от 27.07.11 г. " xfId="2272"/>
    <cellStyle name="_1171-20.2007 ПО Смета № 10_Смета на экспертизу _смета предварит гидро дорога Кынское _ НПС2 Ванкор_Пурпе" xfId="2273"/>
    <cellStyle name="_1171-20.2007 ПО Смета № 10_Смета на экспертизу _Смета с прилож  1750611-0162Д   со сметой РГИ  18.10.11" xfId="2274"/>
    <cellStyle name="_1171-20.2007 ПО Смета № 10_Смета на экспертизу _Смета ЦПС доп.работа каб сети ТЗ" xfId="2275"/>
    <cellStyle name="_1171-20.2007 ПО Смета № 10_Смета на экспертизу _Смета_1750609-0458Д_Комплекс утилизации_геофизика" xfId="2276"/>
    <cellStyle name="_1171-20.2007 ПО Смета № 10_Смета на экспертизу _СПД" xfId="2277"/>
    <cellStyle name="_1171-20.2007 ПО Смета № 10_Смета на экспертизу _Энергосбережение доп. объемы согласов с НТЦ РН" xfId="2278"/>
    <cellStyle name="_1171-20.2007 ПО Смета № 10_смета по бросовым работам гидро переходд г_п куст 4Г через Лодочную" xfId="2279"/>
    <cellStyle name="_1171-20.2007 ПО Смета № 10_смета по переходу линий ВЛ через реку Б.Хета_геофизика" xfId="2280"/>
    <cellStyle name="_1171-20.2007 ПО Смета № 10_смета по переходу линий ВЛ через реку Б.Хета_гидро 1750609_0211Д" xfId="2281"/>
    <cellStyle name="_1171-20.2007 ПО Смета № 10_смета предварит гидро дорога Кынское _ НПС2 Ванкор_Пурпе" xfId="2282"/>
    <cellStyle name="_1171-20.2007 ПО Смета № 10_Смета с прилож  1750611-0162Д   со сметой РГИ  18.10.11" xfId="2283"/>
    <cellStyle name="_1171-20.2007 ПО Смета № 10_Смета санитарные зоны" xfId="2284"/>
    <cellStyle name="_1171-20.2007 ПО Смета № 10_Смета санитарные зоны 2" xfId="2285"/>
    <cellStyle name="_1171-20.2007 ПО Смета № 10_Смета санитарные зоны_1750611-0046Д смета №1 ИИР" xfId="2286"/>
    <cellStyle name="_1171-20.2007 ПО Смета № 10_Смета санитарные зоны_1750611-0046Д смета №1 ИИР 2" xfId="2287"/>
    <cellStyle name="_1171-20.2007 ПО Смета № 10_Смета санитарные зоны_1750611-0088Д   Сводная 1ПС и  сметы корректир  06 04 2011" xfId="2288"/>
    <cellStyle name="_1171-20.2007 ПО Смета № 10_Смета санитарные зоны_1750611-0088Д   Сводная 1ПС и  сметы корректир  06 04 2011 2" xfId="2289"/>
    <cellStyle name="_1171-20.2007 ПО Смета № 10_Смета санитарные зоны_1750611-0090Д смета №10 ИИР" xfId="2290"/>
    <cellStyle name="_1171-20.2007 ПО Смета № 10_Смета санитарные зоны_1750611-0221Д 1ПС и сметы 20.06.11-электроснабж" xfId="2291"/>
    <cellStyle name="_1171-20.2007 ПО Смета № 10_Смета санитарные зоны_аннулиров.  " xfId="2292"/>
    <cellStyle name="_1171-20.2007 ПО Смета № 10_Смета санитарные зоны_ДС №4 17506090211Д004  переходы через Хету 21.10.2011" xfId="2293"/>
    <cellStyle name="_1171-20.2007 ПО Смета № 10_Смета санитарные зоны_КТП" xfId="2294"/>
    <cellStyle name="_1171-20.2007 ПО Смета № 10_Смета санитарные зоны_предварит гидро Ниричар" xfId="2295"/>
    <cellStyle name="_1171-20.2007 ПО Смета № 10_Смета санитарные зоны_СМЕТА №1 ВЛ 35кВ Больщая Хета и Габариты_30.09.2011" xfId="2296"/>
    <cellStyle name="_1171-20.2007 ПО Смета № 10_Смета санитарные зоны_Смета АСУТП 1750611-0162Д " xfId="2297"/>
    <cellStyle name="_1171-20.2007 ПО Смета № 10_Смета санитарные зоны_Смета АСУТП 1750611-0162Д _Смета на инжиниринговые услуги   " xfId="2298"/>
    <cellStyle name="_1171-20.2007 ПО Смета № 10_Смета санитарные зоны_смета к акту выбора " xfId="2299"/>
    <cellStyle name="_1171-20.2007 ПО Смета № 10_Смета санитарные зоны_смета к доп объемы_согласов с НТЦ РН" xfId="2300"/>
    <cellStyle name="_1171-20.2007 ПО Смета № 10_Смета санитарные зоны_Смета на инжиниринговые услуги   " xfId="2301"/>
    <cellStyle name="_1171-20.2007 ПО Смета № 10_Смета санитарные зоны_смета предварит гидро дорога Кынское _ НПС2 Ванкор_Пурпе" xfId="2302"/>
    <cellStyle name="_1171-20.2007 ПО Смета № 10_Смета санитарные зоны_Смета с прилож  1750611-0162Д   со сметой РГИ  18.10.11" xfId="2303"/>
    <cellStyle name="_1171-20.2007 ПО Смета № 10_Смета санитарные зоны_Энергосбережение доп. объемы согласов с НТЦ РН" xfId="2304"/>
    <cellStyle name="_1171-20.2007 ПО Смета № 10_Смета тендер Комсомолка К 100 аб - УДР 16 06 10" xfId="2305"/>
    <cellStyle name="_1171-20.2007 ПО Смета № 10_Смета тендер Комсомолка К 100 аб - УДР 16 06 10 2" xfId="2306"/>
    <cellStyle name="_1171-20.2007 ПО Смета № 10_Смета тендер Комсомолка К 100 аб - УДР 16 06 10_РЗ ЛКОУ-400 (ПР)" xfId="2307"/>
    <cellStyle name="_1171-20.2007 ПО Смета № 10_смета Факел на УПСВ Юг с УПН_гидрология" xfId="2308"/>
    <cellStyle name="_1171-20.2007 ПО Смета № 10_смета Факел на УПСВ Юг с УПН_гидрология 2" xfId="2309"/>
    <cellStyle name="_1171-20.2007 ПО Смета № 10_смета Факел на УПСВ Юг с УПН_гидрология_1750611-0125Д - 1ПС ИИР  27 07 2011 (3) - согласована" xfId="2310"/>
    <cellStyle name="_1171-20.2007 ПО Смета № 10_смета Факел на УПСВ Юг с УПН_гидрология_1750611-0125Д - 1ПС ИИР  27.07.2011" xfId="2311"/>
    <cellStyle name="_1171-20.2007 ПО Смета № 10_смета Факел на УПСВ Юг с УПН_гидрология_5_1750611-0206Д Сводная смета ­1ПС и сметы  20.06.11" xfId="2312"/>
    <cellStyle name="_1171-20.2007 ПО Смета № 10_смета Факел на УПСВ Юг с УПН_гидрология_Смета АСУТП 1750611-0162Д " xfId="2313"/>
    <cellStyle name="_1171-20.2007 ПО Смета № 10_смета Факел на УПСВ Юг с УПН_гидрология_Смета АСУТП 1750611-0162Д _Смета на инжиниринговые услуги   " xfId="2314"/>
    <cellStyle name="_1171-20.2007 ПО Смета № 10_смета Факел на УПСВ Юг с УПН_гидрология_Смета на инжиниринговые услуги   " xfId="2315"/>
    <cellStyle name="_1171-20.2007 ПО Смета № 10_смета Факел на УПСВ Юг с УПН_гидрология_Смета с прилож  1750611-0162Д   со сметой РГИ  18.10.11" xfId="2316"/>
    <cellStyle name="_1171-20.2007 ПО Смета № 10_Смета Факельная установка у газовых кустов_геология" xfId="2317"/>
    <cellStyle name="_1171-20.2007 ПО Смета № 10_Смета Факельная установка у газовых кустов_геология 2" xfId="2318"/>
    <cellStyle name="_1171-20.2007 ПО Смета № 10_Смета Факельная установка у газовых кустов_геология_1750611-0125Д - 1ПС ИИР  27 07 2011 (3) - согласована" xfId="2319"/>
    <cellStyle name="_1171-20.2007 ПО Смета № 10_Смета Факельная установка у газовых кустов_геология_1750611-0125Д - 1ПС ИИР  27.07.2011" xfId="2320"/>
    <cellStyle name="_1171-20.2007 ПО Смета № 10_Смета Факельная установка у газовых кустов_геология_5_1750611-0206Д Сводная смета ­1ПС и сметы  20.06.11" xfId="2321"/>
    <cellStyle name="_1171-20.2007 ПО Смета № 10_Смета Факельная установка у газовых кустов_геология_Смета АСУТП 1750611-0162Д " xfId="2322"/>
    <cellStyle name="_1171-20.2007 ПО Смета № 10_Смета Факельная установка у газовых кустов_геология_Смета АСУТП 1750611-0162Д _Смета на инжиниринговые услуги   " xfId="2323"/>
    <cellStyle name="_1171-20.2007 ПО Смета № 10_Смета Факельная установка у газовых кустов_геология_Смета на инжиниринговые услуги   " xfId="2324"/>
    <cellStyle name="_1171-20.2007 ПО Смета № 10_Смета Факельная установка у газовых кустов_геология_Смета с прилож  1750611-0162Д   со сметой РГИ  18.10.11" xfId="2325"/>
    <cellStyle name="_1171-20.2007 ПО Смета № 10_Смета ЦПС доп.работа каб сети ТЗ" xfId="2326"/>
    <cellStyle name="_1171-20.2007 ПО Смета № 10_Смета_1750609-0458Д_Комплекс утилизации_геофизика" xfId="2327"/>
    <cellStyle name="_1171-20.2007 ПО Смета № 10_смета_пред_ВахП_К108_геофизика 23.09.10" xfId="2328"/>
    <cellStyle name="_1171-20.2007 ПО Смета № 10_смета_пред_ВахП_К108_геофизика 23.09.10 2" xfId="2329"/>
    <cellStyle name="_1171-20.2007 ПО Смета № 10_смета_пред_ВахП_К108_геофизика 23.09.10_аннулиров.  " xfId="2330"/>
    <cellStyle name="_1171-20.2007 ПО Смета № 10_смета_пред_ВахП_К108_геофизика 23.09.10_ДС №4 17506090211Д004  переходы через Хету 21.10.2011" xfId="2331"/>
    <cellStyle name="_1171-20.2007 ПО Смета № 10_смета_пред_ВахП_К108_геофизика 23.09.10_КТП" xfId="2332"/>
    <cellStyle name="_1171-20.2007 ПО Смета № 10_смета_пред_ВахП_К108_геофизика 23.09.10_СМЕТА №1 ВЛ 35кВ Больщая Хета и Габариты_30.09.2011" xfId="2333"/>
    <cellStyle name="_1171-20.2007 ПО Смета № 10_смета_пред_ВахП_К108_геофизика 23.09.10_Смета на инжиниринговые услуги   " xfId="2334"/>
    <cellStyle name="_1171-20.2007 ПО Смета № 10_Сметы ДС №1 (Приложение № 3-3.15)" xfId="2335"/>
    <cellStyle name="_1171-20.2007 ПО Смета № 10_Сметы ДС №1 (Приложение № 3-3.15) 2" xfId="2336"/>
    <cellStyle name="_1171-20.2007 ПО Смета № 10_Сметы ДС №1 (Приложение № 3-3.15)_1750611-0090Д смета №10 ИИР" xfId="2337"/>
    <cellStyle name="_1171-20.2007 ПО Смета № 10_Сметы ДС №1 (Приложение № 3-3.15)_аннулиров.  " xfId="2338"/>
    <cellStyle name="_1171-20.2007 ПО Смета № 10_Сметы ДС №1 (Приложение № 3-3.15)_ДС №4 17506090211Д004  переходы через Хету 21.10.2011" xfId="2339"/>
    <cellStyle name="_1171-20.2007 ПО Смета № 10_Сметы ДС №1 (Приложение № 3-3.15)_СМЕТА №1 ВЛ 35кВ Больщая Хета и Габариты_30.09.2011" xfId="2340"/>
    <cellStyle name="_1171-20.2007 ПО Смета № 10_Сметы ДС №1 (Приложение № 3-3.15)_смета к акту выбора " xfId="2341"/>
    <cellStyle name="_1171-20.2007 ПО Смета № 10_Сметы ДС №1 (Приложение № 3-3.15)_Смета на инжиниринговые услуги   " xfId="2342"/>
    <cellStyle name="_1171-20.2007 ПО Смета № 10_Сметы ДС №1 (Приложение № 3-3.15)_Смета с прилож  1750611-0162Д   со сметой РГИ  18.10.11" xfId="2343"/>
    <cellStyle name="_1171-20.2007 ПО Смета № 10_Сметы ИТМ ГО ЧС, ОВОС, ДПБ" xfId="2344"/>
    <cellStyle name="_1171-20.2007 ПО Смета № 10_Сметы ИТМ ГО ЧС, ОВОС, ДПБ 2" xfId="2345"/>
    <cellStyle name="_1171-20.2007 ПО Смета № 10_Сметы ИТМ ГО ЧС, ОВОС, ДПБ_1750611-0090Д смета №10 ИИР" xfId="2346"/>
    <cellStyle name="_1171-20.2007 ПО Смета № 10_Сметы ИТМ ГО ЧС, ОВОС, ДПБ_аннулиров.  " xfId="2347"/>
    <cellStyle name="_1171-20.2007 ПО Смета № 10_Сметы ИТМ ГО ЧС, ОВОС, ДПБ_ДС №4 17506090211Д004  переходы через Хету 21.10.2011" xfId="2348"/>
    <cellStyle name="_1171-20.2007 ПО Смета № 10_Сметы ИТМ ГО ЧС, ОВОС, ДПБ_КТП" xfId="2349"/>
    <cellStyle name="_1171-20.2007 ПО Смета № 10_Сметы ИТМ ГО ЧС, ОВОС, ДПБ_СМЕТА №1 ВЛ 35кВ Больщая Хета и Габариты_30.09.2011" xfId="2350"/>
    <cellStyle name="_1171-20.2007 ПО Смета № 10_Сметы ИТМ ГО ЧС, ОВОС, ДПБ_смета к акту выбора " xfId="2351"/>
    <cellStyle name="_1171-20.2007 ПО Смета № 10_Сметы ИТМ ГО ЧС, ОВОС, ДПБ_Смета на инжиниринговые услуги   " xfId="2352"/>
    <cellStyle name="_1171-20.2007 ПО Смета № 10_Сметы ИТМ ГО ЧС, ОВОС, ДПБ_Смета с прилож  1750611-0162Д   со сметой РГИ  18.10.11" xfId="2353"/>
    <cellStyle name="_1171-20.2007 ПО Смета № 10_Теплотехники ПД" xfId="2354"/>
    <cellStyle name="_1171-20.2007 ПО Смета № 10_Теплотехники ПД 2" xfId="2355"/>
    <cellStyle name="_1171-20.2007 ПО Смета № 10_Теплотехники ПД_1750609-0211Д002 Сводная смета  (Приложение №4)" xfId="2356"/>
    <cellStyle name="_1171-20.2007 ПО Смета № 10_Теплотехники ПД_1750610-0072Д011 1 ПС и сметы ГТЭС_Хасырей" xfId="2357"/>
    <cellStyle name="_1171-20.2007 ПО Смета № 10_Теплотехники ПД_1750610-0072Д011 1 ПС и сметы ГТЭС_Хасырей_Смета на инжиниринговые услуги   " xfId="2358"/>
    <cellStyle name="_1171-20.2007 ПО Смета № 10_Теплотехники ПД_1750611-0046Д смета №1 ИИР" xfId="2359"/>
    <cellStyle name="_1171-20.2007 ПО Смета № 10_Теплотехники ПД_1750611-0046Д смета №1 ИИР 2" xfId="2360"/>
    <cellStyle name="_1171-20.2007 ПО Смета № 10_Теплотехники ПД_1750611-0088Д   Сводная 1ПС и  сметы корректир  06 04 2011" xfId="2361"/>
    <cellStyle name="_1171-20.2007 ПО Смета № 10_Теплотехники ПД_1750611-0088Д   Сводная 1ПС и  сметы корректир  06 04 2011 2" xfId="2362"/>
    <cellStyle name="_1171-20.2007 ПО Смета № 10_Теплотехники ПД_1750611-0090Д смета №10 ИИР" xfId="2363"/>
    <cellStyle name="_1171-20.2007 ПО Смета № 10_Теплотехники ПД_1750611-0221Д 1ПС и сметы 20.06.11-электроснабж" xfId="2364"/>
    <cellStyle name="_1171-20.2007 ПО Смета № 10_Теплотехники ПД_аннулиров.  " xfId="2365"/>
    <cellStyle name="_1171-20.2007 ПО Смета № 10_Теплотехники ПД_блок-контейнер " xfId="2366"/>
    <cellStyle name="_1171-20.2007 ПО Смета № 10_Теплотехники ПД_Геострой(1).Хасырей-компрессорная.откор  24 03 10" xfId="2367"/>
    <cellStyle name="_1171-20.2007 ПО Смета № 10_Теплотехники ПД_Геострой(1).Хасырей-компрессорная.откор  24 03 10_Смета на инжиниринговые услуги   " xfId="2368"/>
    <cellStyle name="_1171-20.2007 ПО Смета № 10_Теплотехники ПД_ДС №4 17506090211Д004  переходы через Хету 21.10.2011" xfId="2369"/>
    <cellStyle name="_1171-20.2007 ПО Смета № 10_Теплотехники ПД_КТП" xfId="2370"/>
    <cellStyle name="_1171-20.2007 ПО Смета № 10_Теплотехники ПД_ЛВС" xfId="2371"/>
    <cellStyle name="_1171-20.2007 ПО Смета № 10_Теплотехники ПД_объемы гидро Карсовайское" xfId="2372"/>
    <cellStyle name="_1171-20.2007 ПО Смета № 10_Теплотехники ПД_объемы гидро Карсовайское_Смета на инжиниринговые услуги   " xfId="2373"/>
    <cellStyle name="_1171-20.2007 ПО Смета № 10_Теплотехники ПД_предварит гидро Ниричар" xfId="2374"/>
    <cellStyle name="_1171-20.2007 ПО Смета № 10_Теплотехники ПД_СМЕТА №1 ВЛ 35кВ Больщая Хета и Габариты_30.09.2011" xfId="2375"/>
    <cellStyle name="_1171-20.2007 ПО Смета № 10_Теплотехники ПД_Смета АСУТП 1750611-0162Д " xfId="2376"/>
    <cellStyle name="_1171-20.2007 ПО Смета № 10_Теплотехники ПД_смета к акту выбора " xfId="2377"/>
    <cellStyle name="_1171-20.2007 ПО Смета № 10_Теплотехники ПД_смета к доп объемы_согласов с НТЦ РН" xfId="2378"/>
    <cellStyle name="_1171-20.2007 ПО Смета № 10_Теплотехники ПД_Смета на инжиниринговые услуги   " xfId="2379"/>
    <cellStyle name="_1171-20.2007 ПО Смета № 10_Теплотехники ПД_смета предварит гидро дорога Кынское _ НПС2 Ванкор_Пурпе" xfId="2380"/>
    <cellStyle name="_1171-20.2007 ПО Смета № 10_Теплотехники ПД_Смета с прилож  1750611-0162Д   со сметой РГИ  18.10.11" xfId="2381"/>
    <cellStyle name="_1171-20.2007 ПО Смета № 10_Теплотехники ПД_СПД" xfId="2382"/>
    <cellStyle name="_1171-20.2007 ПО Смета № 10_Теплотехники ПД_Энергосбережение доп. объемы согласов с НТЦ РН" xfId="2383"/>
    <cellStyle name="_1171-20.2007 ПО Смета № 10_ТТ" xfId="2384"/>
    <cellStyle name="_1171-20.2007 ПО Смета № 10_ТТ 2" xfId="2385"/>
    <cellStyle name="_1171-20.2007 ПО Смета № 10_ТТ_1750609-0211Д002 Сводная смета  (Приложение №4)" xfId="2386"/>
    <cellStyle name="_1171-20.2007 ПО Смета № 10_ТТ_1750609-0363Д   смета на эксперт." xfId="2387"/>
    <cellStyle name="_1171-20.2007 ПО Смета № 10_ТТ_1750609-0363Д   смета на эксперт. 2" xfId="2388"/>
    <cellStyle name="_1171-20.2007 ПО Смета № 10_ТТ_1750609-0363Д   смета на эксперт._1750611-0090Д смета №10 ИИР" xfId="2389"/>
    <cellStyle name="_1171-20.2007 ПО Смета № 10_ТТ_1750609-0363Д   смета на эксперт._1750611-0221Д 1ПС и сметы 20.06.11-электроснабж" xfId="2390"/>
    <cellStyle name="_1171-20.2007 ПО Смета № 10_ТТ_1750609-0363Д   смета на эксперт._аннулиров.  " xfId="2391"/>
    <cellStyle name="_1171-20.2007 ПО Смета № 10_ТТ_1750609-0363Д   смета на эксперт._ДС №4 17506090211Д004  переходы через Хету 21.10.2011" xfId="2392"/>
    <cellStyle name="_1171-20.2007 ПО Смета № 10_ТТ_1750609-0363Д   смета на эксперт._СМЕТА №1 ВЛ 35кВ Больщая Хета и Габариты_30.09.2011" xfId="2393"/>
    <cellStyle name="_1171-20.2007 ПО Смета № 10_ТТ_1750609-0363Д   смета на эксперт._Смета АСУТП 1750611-0162Д " xfId="2394"/>
    <cellStyle name="_1171-20.2007 ПО Смета № 10_ТТ_1750609-0363Д   смета на эксперт._смета к акту выбора " xfId="2395"/>
    <cellStyle name="_1171-20.2007 ПО Смета № 10_ТТ_1750609-0363Д   смета на эксперт._смета к доп объемы_согласов с НТЦ РН" xfId="2396"/>
    <cellStyle name="_1171-20.2007 ПО Смета № 10_ТТ_1750609-0363Д   смета на эксперт._Смета на инжиниринговые услуги   " xfId="2397"/>
    <cellStyle name="_1171-20.2007 ПО Смета № 10_ТТ_1750609-0363Д   смета на эксперт._Смета с прилож  1750611-0162Д   со сметой РГИ  18.10.11" xfId="2398"/>
    <cellStyle name="_1171-20.2007 ПО Смета № 10_ТТ_1750609-0363Д   смета на эксперт._Энергосбережение доп. объемы согласов с НТЦ РН" xfId="2399"/>
    <cellStyle name="_1171-20.2007 ПО Смета № 10_ТТ_1750609-0363Д  смета № 5  (экспертиза)  " xfId="2400"/>
    <cellStyle name="_1171-20.2007 ПО Смета № 10_ТТ_1750609-0363Д  смета № 5  (экспертиза)   2" xfId="2401"/>
    <cellStyle name="_1171-20.2007 ПО Смета № 10_ТТ_1750609-0363Д  смета № 5  (экспертиза)  _1750611-0090Д смета №10 ИИР" xfId="2402"/>
    <cellStyle name="_1171-20.2007 ПО Смета № 10_ТТ_1750609-0363Д  смета № 5  (экспертиза)  _1750611-0091Д Сводная смета 1ПС  и сметы (05.05.11 г.)    " xfId="2403"/>
    <cellStyle name="_1171-20.2007 ПО Смета № 10_ТТ_1750609-0363Д  смета № 5  (экспертиза)  _1750611-0096Д Сводная_смета 1ПС  и сметы  ЖВП (25.03.11 г.)  " xfId="2404"/>
    <cellStyle name="_1171-20.2007 ПО Смета № 10_ТТ_1750609-0363Д  смета № 5  (экспертиза)  _1750611-0096Д Сводная_смета 1ПС  и сметы (Приложение №5 №6)" xfId="2405"/>
    <cellStyle name="_1171-20.2007 ПО Смета № 10_ТТ_1750609-0363Д  смета № 5  (экспертиза)  _1750611-0125Д - 1ПС ИИР  27 07 2011 (3) - согласована" xfId="2406"/>
    <cellStyle name="_1171-20.2007 ПО Смета № 10_ТТ_1750609-0363Д  смета № 5  (экспертиза)  _1750611-0125Д - 1ПС ИИР  27.07.2011" xfId="2407"/>
    <cellStyle name="_1171-20.2007 ПО Смета № 10_ТТ_1750609-0363Д  смета № 5  (экспертиза)  _1750611-0221Д 1ПС и сметы 20.06.11-электроснабж" xfId="2408"/>
    <cellStyle name="_1171-20.2007 ПО Смета № 10_ТТ_1750609-0363Д  смета № 5  (экспертиза)  _аннулиров.  " xfId="2409"/>
    <cellStyle name="_1171-20.2007 ПО Смета № 10_ТТ_1750609-0363Д  смета № 5  (экспертиза)  _ДС №4 17506090211Д004  переходы через Хету 21.10.2011" xfId="2410"/>
    <cellStyle name="_1171-20.2007 ПО Смета № 10_ТТ_1750609-0363Д  смета № 5  (экспертиза)  _СМЕТА №1 ВЛ 35кВ Больщая Хета и Габариты_30.09.2011" xfId="2411"/>
    <cellStyle name="_1171-20.2007 ПО Смета № 10_ТТ_1750609-0363Д  смета № 5  (экспертиза)  _Смета АСУТП 1750611-0162Д " xfId="2412"/>
    <cellStyle name="_1171-20.2007 ПО Смета № 10_ТТ_1750609-0363Д  смета № 5  (экспертиза)  _смета к акту выбора " xfId="2413"/>
    <cellStyle name="_1171-20.2007 ПО Смета № 10_ТТ_1750609-0363Д  смета № 5  (экспертиза)  _смета к доп объемы_согласов с НТЦ РН" xfId="2414"/>
    <cellStyle name="_1171-20.2007 ПО Смета № 10_ТТ_1750609-0363Д  смета № 5  (экспертиза)  _Смета на инжиниринговые услуги   " xfId="2415"/>
    <cellStyle name="_1171-20.2007 ПО Смета № 10_ТТ_1750609-0363Д  смета № 5  (экспертиза)  _Смета на РКЗ от 27.07.11 г. " xfId="2416"/>
    <cellStyle name="_1171-20.2007 ПО Смета № 10_ТТ_1750609-0363Д  смета № 5  (экспертиза)  _Смета с прилож  1750611-0162Д   со сметой РГИ  18.10.11" xfId="2417"/>
    <cellStyle name="_1171-20.2007 ПО Смета № 10_ТТ_1750609-0363Д  смета № 5  (экспертиза)  _Смета_1750609-0458Д_Комплекс утилизации_геофизика" xfId="2418"/>
    <cellStyle name="_1171-20.2007 ПО Смета № 10_ТТ_1750609-0363Д  смета № 5  (экспертиза)  _Энергосбережение доп. объемы согласов с НТЦ РН" xfId="2419"/>
    <cellStyle name="_1171-20.2007 ПО Смета № 10_ТТ_1750610-0033Д  смета  (экспертиза)" xfId="2420"/>
    <cellStyle name="_1171-20.2007 ПО Смета № 10_ТТ_1750610-0033Д  смета  (экспертиза) 2" xfId="2421"/>
    <cellStyle name="_1171-20.2007 ПО Смета № 10_ТТ_1750610-0033Д  смета  (экспертиза)_1750611-0090Д смета №10 ИИР" xfId="2422"/>
    <cellStyle name="_1171-20.2007 ПО Смета № 10_ТТ_1750610-0033Д  смета  (экспертиза)_1750611-0221Д 1ПС и сметы 20.06.11-электроснабж" xfId="2423"/>
    <cellStyle name="_1171-20.2007 ПО Смета № 10_ТТ_1750610-0033Д  смета  (экспертиза)_аннулиров.  " xfId="2424"/>
    <cellStyle name="_1171-20.2007 ПО Смета № 10_ТТ_1750610-0033Д  смета  (экспертиза)_ДС №4 17506090211Д004  переходы через Хету 21.10.2011" xfId="2425"/>
    <cellStyle name="_1171-20.2007 ПО Смета № 10_ТТ_1750610-0033Д  смета  (экспертиза)_СМЕТА №1 ВЛ 35кВ Больщая Хета и Габариты_30.09.2011" xfId="2426"/>
    <cellStyle name="_1171-20.2007 ПО Смета № 10_ТТ_1750610-0033Д  смета  (экспертиза)_Смета АСУТП 1750611-0162Д " xfId="2427"/>
    <cellStyle name="_1171-20.2007 ПО Смета № 10_ТТ_1750610-0033Д  смета  (экспертиза)_смета к акту выбора " xfId="2428"/>
    <cellStyle name="_1171-20.2007 ПО Смета № 10_ТТ_1750610-0033Д  смета  (экспертиза)_смета к доп объемы_согласов с НТЦ РН" xfId="2429"/>
    <cellStyle name="_1171-20.2007 ПО Смета № 10_ТТ_1750610-0033Д  смета  (экспертиза)_Смета на инжиниринговые услуги   " xfId="2430"/>
    <cellStyle name="_1171-20.2007 ПО Смета № 10_ТТ_1750610-0033Д  смета  (экспертиза)_Смета с прилож  1750611-0162Д   со сметой РГИ  18.10.11" xfId="2431"/>
    <cellStyle name="_1171-20.2007 ПО Смета № 10_ТТ_1750610-0033Д  смета  (экспертиза)_Энергосбережение доп. объемы согласов с НТЦ РН" xfId="2432"/>
    <cellStyle name="_1171-20.2007 ПО Смета № 10_ТТ_1750610-0072Д011 1 ПС и сметы ГТЭС_Хасырей" xfId="2433"/>
    <cellStyle name="_1171-20.2007 ПО Смета № 10_ТТ_1750610-0072Д011 1 ПС и сметы ГТЭС_Хасырей_Смета на инжиниринговые услуги   " xfId="2434"/>
    <cellStyle name="_1171-20.2007 ПО Смета № 10_ТТ_1750611-0046Д смета №1 ИИР" xfId="2435"/>
    <cellStyle name="_1171-20.2007 ПО Смета № 10_ТТ_1750611-0046Д смета №1 ИИР 2" xfId="2436"/>
    <cellStyle name="_1171-20.2007 ПО Смета № 10_ТТ_1750611-0088Д   Сводная 1ПС и  сметы корректир  06 04 2011" xfId="2437"/>
    <cellStyle name="_1171-20.2007 ПО Смета № 10_ТТ_1750611-0088Д   Сводная 1ПС и  сметы корректир  06 04 2011 2" xfId="2438"/>
    <cellStyle name="_1171-20.2007 ПО Смета № 10_ТТ_1750611-0090Д смета №10 ИИР" xfId="2439"/>
    <cellStyle name="_1171-20.2007 ПО Смета № 10_ТТ_1750611-0091Д Сводная смета 1ПС  и сметы (05.05.11 г.)    " xfId="2440"/>
    <cellStyle name="_1171-20.2007 ПО Смета № 10_ТТ_1750611-0096Д Сводная_смета 1ПС  и сметы  ЖВП (25.03.11 г.)  " xfId="2441"/>
    <cellStyle name="_1171-20.2007 ПО Смета № 10_ТТ_1750611-0096Д Сводная_смета 1ПС  и сметы (Приложение №5 №6)" xfId="2442"/>
    <cellStyle name="_1171-20.2007 ПО Смета № 10_ТТ_1750611-0125Д - 1ПС ИИР  27 07 2011 (3) - согласована" xfId="2443"/>
    <cellStyle name="_1171-20.2007 ПО Смета № 10_ТТ_1750611-0125Д - 1ПС ИИР  27.07.2011" xfId="2444"/>
    <cellStyle name="_1171-20.2007 ПО Смета № 10_ТТ_1750611-0221Д 1ПС и сметы 20.06.11-электроснабж" xfId="2445"/>
    <cellStyle name="_1171-20.2007 ПО Смета № 10_ТТ_аннулиров.  " xfId="2446"/>
    <cellStyle name="_1171-20.2007 ПО Смета № 10_ТТ_блок-контейнер " xfId="2447"/>
    <cellStyle name="_1171-20.2007 ПО Смета № 10_ТТ_Геострой(1).Хасырей-компрессорная.откор  24 03 10" xfId="2448"/>
    <cellStyle name="_1171-20.2007 ПО Смета № 10_ТТ_Геострой(1).Хасырей-компрессорная.откор  24 03 10_Смета на инжиниринговые услуги   " xfId="2449"/>
    <cellStyle name="_1171-20.2007 ПО Смета № 10_ТТ_ДС №4 17506090211Д004  переходы через Хету 21.10.2011" xfId="2450"/>
    <cellStyle name="_1171-20.2007 ПО Смета № 10_ТТ_КТП" xfId="2451"/>
    <cellStyle name="_1171-20.2007 ПО Смета № 10_ТТ_ЛВС" xfId="2452"/>
    <cellStyle name="_1171-20.2007 ПО Смета № 10_ТТ_объемы гидро Карсовайское" xfId="2453"/>
    <cellStyle name="_1171-20.2007 ПО Смета № 10_ТТ_объемы гидро Карсовайское_Смета на инжиниринговые услуги   " xfId="2454"/>
    <cellStyle name="_1171-20.2007 ПО Смета № 10_ТТ_предварит гидро Ниричар" xfId="2455"/>
    <cellStyle name="_1171-20.2007 ПО Смета № 10_ТТ_СМЕТА №1 ВЛ 35кВ Больщая Хета и Габариты_30.09.2011" xfId="2456"/>
    <cellStyle name="_1171-20.2007 ПО Смета № 10_ТТ_Смета АСУТП 1750611-0162Д " xfId="2457"/>
    <cellStyle name="_1171-20.2007 ПО Смета № 10_ТТ_смета к акту выбора " xfId="2458"/>
    <cellStyle name="_1171-20.2007 ПО Смета № 10_ТТ_смета к доп объемы_согласов с НТЦ РН" xfId="2459"/>
    <cellStyle name="_1171-20.2007 ПО Смета № 10_ТТ_Смета на инжиниринговые услуги   " xfId="2460"/>
    <cellStyle name="_1171-20.2007 ПО Смета № 10_ТТ_Смета на РКЗ от 27.07.11 г. " xfId="2461"/>
    <cellStyle name="_1171-20.2007 ПО Смета № 10_ТТ_смета предварит гидро дорога Кынское _ НПС2 Ванкор_Пурпе" xfId="2462"/>
    <cellStyle name="_1171-20.2007 ПО Смета № 10_ТТ_Смета с прилож  1750611-0162Д   со сметой РГИ  18.10.11" xfId="2463"/>
    <cellStyle name="_1171-20.2007 ПО Смета № 10_ТТ_Смета ЦПС доп.работа каб сети ТЗ" xfId="2464"/>
    <cellStyle name="_1171-20.2007 ПО Смета № 10_ТТ_Смета_1750609-0458Д_Комплекс утилизации_геофизика" xfId="2465"/>
    <cellStyle name="_1171-20.2007 ПО Смета № 10_ТТ_СПД" xfId="2466"/>
    <cellStyle name="_1171-20.2007 ПО Смета № 10_ТТ_Энергосбережение доп. объемы согласов с НТЦ РН" xfId="2467"/>
    <cellStyle name="_1171-20.2007 ПО Смета № 10_Харампур газовое м.р.  30.04.10" xfId="2468"/>
    <cellStyle name="_1171-20.2007 ПО Смета № 10_Харампур газовое м.р.  30.04.10 2" xfId="2469"/>
    <cellStyle name="_1171-20.2007 ПО Смета № 10_ЦПС интегр система безопасности 19 11 08" xfId="2470"/>
    <cellStyle name="_1171-20.2007 ПО Смета № 10_ЦПС интегр.система безопасности 19.11.08" xfId="2471"/>
    <cellStyle name="_1171-20.2007 ПО Смета № 10_Экспертиза" xfId="2472"/>
    <cellStyle name="_1171-20.2007 ПО Смета № 10_Экспертиза_Смета на инжиниринговые услуги   " xfId="2473"/>
    <cellStyle name="_1171-20.2007 ПО Смета № 10_Энергосбережение доп. объемы согласов с НТЦ РН" xfId="2474"/>
    <cellStyle name="_1171-24.2006.2 1 ПС и сметы к дополнению 19 СНХП" xfId="2475"/>
    <cellStyle name="_1171-24.2006.2 1 ПС и сметы к дополнению 21 (Электропроект)" xfId="2476"/>
    <cellStyle name="_1171-24.2006.2 Смета к дополнен. 19 (коррект. по изменению технических параметров ППК)  " xfId="2477"/>
    <cellStyle name="_1216-26.2007. - смета № 5РЦИТ" xfId="2478"/>
    <cellStyle name="_1216-29.2007.ПО - Смета №10 ЭС Баштанная " xfId="2479"/>
    <cellStyle name="_1216-29.2007.ПО - Смета №12 ЭС Масляная РД" xfId="2480"/>
    <cellStyle name="_1216-29.2007.ПО - Смета №14 ЭС Баштанная РД" xfId="2481"/>
    <cellStyle name="_1216-29.2007.ПО - Смета №8 ЭС Масляная" xfId="2482"/>
    <cellStyle name="_1216-31 2007 ПО  Нефтепровод от ГУ 21 смета №1 ОИИ" xfId="2483"/>
    <cellStyle name="_1216-36.2007.ПО  см. по ф.1 ПС   " xfId="2484"/>
    <cellStyle name="_1216-36.2007.ПО Смета № 4 ИТМ ГО ЧС" xfId="2485"/>
    <cellStyle name="_1216-36.2007.ПО Смета ПЛАРН" xfId="2486"/>
    <cellStyle name="_1216-36.2007.ПО Смета ПЛАС" xfId="2487"/>
    <cellStyle name="_1218-27.2007.ПО  смета №1 ИИР" xfId="2488"/>
    <cellStyle name="_1274580D" xfId="2489"/>
    <cellStyle name="_14-07-09  ЮТМ" xfId="2490"/>
    <cellStyle name="_16-02-10_ЮТМ_зак _ОТР_ ПД_ЭСН_ген_по зам_193_раб_ТомскНипиНефть_" xfId="2491"/>
    <cellStyle name="_17352228" xfId="2492"/>
    <cellStyle name="_17500708-0121Д1 смета №6 ИИР РД" xfId="2493"/>
    <cellStyle name="_1750608-0002Д001 смета 1ПСи все сметы" xfId="2494"/>
    <cellStyle name="_1750608-0002Д001 смета № 11-2  ущерб жм" xfId="2495"/>
    <cellStyle name="_1750608-0002Д002И01  смета 29 -ущербы" xfId="2496"/>
    <cellStyle name="_1750608-0002Д004  смета № 1.6 - ущербы" xfId="2497"/>
    <cellStyle name="_1750608-0002Д005 смета №8 ущербы" xfId="2498"/>
    <cellStyle name="_1750608-0002Д007 - ИИР с учетом изм - СС" xfId="2499"/>
    <cellStyle name="_1750608-0002Д007 - Троицкая КС  " xfId="2500"/>
    <cellStyle name="_1750608-0002Д007 1ПС и все сметы 18.11.08" xfId="2501"/>
    <cellStyle name="_1750608-0002Д007 Смета № 1 - ИИР" xfId="2502"/>
    <cellStyle name="_1750608-0002Д007 смета № 12 ИТМ ГО ЧС " xfId="2503"/>
    <cellStyle name="_1750608-0002Д007 смета №7 ВОПы" xfId="2504"/>
    <cellStyle name="_1750608-0003Д002  сметы  и    по ф.1 ПС   - откор.по замечаниям  " xfId="2505"/>
    <cellStyle name="_1750608-0016Д004   по ф 1 ПС  и все сметы к дополнению №1-откор.2  " xfId="2506"/>
    <cellStyle name="_1750608-0016Д006 ЖВП  1 ПС  (П и РД)  все сметы.   " xfId="2507"/>
    <cellStyle name="_1750608-0016Д006 ЖВП экспертиза" xfId="2508"/>
    <cellStyle name="_1750608-0016Д006 смета №6 эксп." xfId="2509"/>
    <cellStyle name="_1750608-0016Д006 смета №8 ЖВП ИИР" xfId="2510"/>
    <cellStyle name="_1750608-0131Д смета 4 Гианюг" xfId="2511"/>
    <cellStyle name="_1750608-0131Д смета №1 - ИИР" xfId="2512"/>
    <cellStyle name="_1750608-0253Д- смета 1ПС 21.10.08" xfId="2513"/>
    <cellStyle name="_1750608-0312 смета ОИИ - 2 вариант" xfId="2514"/>
    <cellStyle name="_1750609_0258_гидро_предв" xfId="2515"/>
    <cellStyle name="_1750609_0458Д_установка_предварительные_ИГМИ" xfId="2516"/>
    <cellStyle name="_1750609-0008Д  смета №1 ИИР" xfId="2517"/>
    <cellStyle name="_1750609-0019Д001 - ИЭИ от НИПИнефтегаз" xfId="2518"/>
    <cellStyle name="_1750609-0019Д002  - 1ПС - сводная изм 3 от 12.02.09" xfId="2519"/>
    <cellStyle name="_1750609-0019Д006 ИЭИ от НИПИнефтегаз" xfId="2520"/>
    <cellStyle name="_1750609-0019Д007 смета на ИИР  01.10.09" xfId="2521"/>
    <cellStyle name="_1750609-0045Д смета №15 ИИР" xfId="2522"/>
    <cellStyle name="_1750609-0086Д  смета № 1 ИИР" xfId="2523"/>
    <cellStyle name="_1750609-037Д смета" xfId="2524"/>
    <cellStyle name="_1750609-037Д смета 1" xfId="2525"/>
    <cellStyle name="_1750610_0033Д Исполнит объемы экол" xfId="2526"/>
    <cellStyle name="_1750610-0010Д  смета  №1 ИИР" xfId="2527"/>
    <cellStyle name="_1750610-0010Д  смета  №1 ИИР ОТ 09.07.2010" xfId="2528"/>
    <cellStyle name="_1750610-0032Д смета № 1 (ИИ)" xfId="2529"/>
    <cellStyle name="_1750610-0033Д смета №1 ИИР Водозабор_Делингдэ" xfId="2530"/>
    <cellStyle name="_1750610-0033Д смета №1 ИИР Водозабор_Делингдэ_согл" xfId="2531"/>
    <cellStyle name="_1750610-0036Д смета №1 ИИР" xfId="2532"/>
    <cellStyle name="_1750610-0266Д ­­_ сводная смета 1ПС и  сметы  " xfId="2533"/>
    <cellStyle name="_1750610-0301Д Сводная смета 1ПС  и сметы " xfId="2534"/>
    <cellStyle name="_1750610-0301Д смета №1 ИИР   18 11 10" xfId="2535"/>
    <cellStyle name="_1750610-0357Д - 1ПС откоррект 22.10.10" xfId="2536"/>
    <cellStyle name="_1750610-0357Д - 1ПС сметы  РД" xfId="2537"/>
    <cellStyle name="_1750610-0357Д - 1ПС сметы  РД (2)" xfId="2538"/>
    <cellStyle name="_1750610-0435Д  1 ПС   ИИР   30 11 10" xfId="2539"/>
    <cellStyle name="_1750611-0091Д  смета на трубопроводы  (15.04.11 г.)   " xfId="2540"/>
    <cellStyle name="_1750611-0091Д Сводная смета 1ПС  и сметы (05.05.11 г.)    " xfId="2541"/>
    <cellStyle name="_1750611-0096Д Сводная_смета 1ПС  и сметы  ЖВП (23.03.11 г.)  " xfId="2542"/>
    <cellStyle name="_1750611-0096Д Сводная_смета 1ПС  и сметы  ЖВП (25.03.11 г.)  " xfId="2543"/>
    <cellStyle name="_1750611-0096Д Сводная_смета 1ПС  и сметы (Приложение №5 №6)" xfId="2544"/>
    <cellStyle name="_1750611-0096Д смета №1 ИИР" xfId="2545"/>
    <cellStyle name="_1750611-0096Д_смета_геология разделенная" xfId="2546"/>
    <cellStyle name="_1750611-0206Д смета ИИР" xfId="2547"/>
    <cellStyle name="_1750611-0221Д 1ПС и сметы 20.06.11-электроснабж" xfId="2548"/>
    <cellStyle name="_1750709-0128Д смета №6 ИИР" xfId="2549"/>
    <cellStyle name="_1750709-0258Д Сист утил стоков_Объемы экол" xfId="2550"/>
    <cellStyle name="_1982-5 13.05.09 Общая смета Генподряд" xfId="2551"/>
    <cellStyle name="_1ПС - сводная" xfId="2552"/>
    <cellStyle name="_2 очередь Fara Way" xfId="2553"/>
    <cellStyle name="_2 Экспертиза ПБ" xfId="2554"/>
    <cellStyle name="_2,3 График, Сметы 1982-17 к согл.1 18.07.11" xfId="2555"/>
    <cellStyle name="_21-08-09 АДЭС 9,6Мвт(НПС4) + 5,8Мвт (ПСП) ВНГП" xfId="2556"/>
    <cellStyle name="_2250 дробь 2 и 1 Сметы ЭскортЦентр РНУ  (2)" xfId="2557"/>
    <cellStyle name="_2277_9_Baza_PTO_na_st_Yarki___Grafik_17.11.10" xfId="2558"/>
    <cellStyle name="_2277_9_Baza_PTO_na_st_Yarki___Grafik_17.11.10_с понижением субподряда" xfId="2559"/>
    <cellStyle name="_2421 от 05.10.2011" xfId="2560"/>
    <cellStyle name="_2496 площ. для оборудования от 05.10.2011" xfId="2561"/>
    <cellStyle name="_25-08-09_ЮТМ ПД+РД+AДЭС_генеральная" xfId="2562"/>
    <cellStyle name="_2521 от 05.10.2011" xfId="2563"/>
    <cellStyle name="_2528 Мост Иркинеева от 06.10.2011" xfId="2564"/>
    <cellStyle name="_3  CWOD-тендер исп_" xfId="2565"/>
    <cellStyle name="_384" xfId="2566"/>
    <cellStyle name="_385" xfId="2567"/>
    <cellStyle name="_41 участок" xfId="2568"/>
    <cellStyle name="_5_1750611-0206Д Сводная смета ­1ПС и сметы  20.06.11" xfId="2569"/>
    <cellStyle name="_718 р -кураторские" xfId="2570"/>
    <cellStyle name="_ATM over SDH" xfId="2571"/>
    <cellStyle name="_CCР" xfId="2572"/>
    <cellStyle name="_CCР-2001" xfId="2573"/>
    <cellStyle name="_Cp_E250 &amp; E450 _01" xfId="2574"/>
    <cellStyle name="_Doc_page" xfId="2575"/>
    <cellStyle name="_IT-SCS" xfId="2576"/>
    <cellStyle name="_LAN 23-10" xfId="2577"/>
    <cellStyle name="_LVS" xfId="2578"/>
    <cellStyle name="_№ 10 - 1216-29.2007.ПО смета Баштанная ГЗУ - П" xfId="2579"/>
    <cellStyle name="_№11 - 1216-29.2007.ПО - смета Баштанная ГЗУ - П.ВЛ" xfId="2580"/>
    <cellStyle name="_№12 - 1216-29.2007.ПО - смета Чумаковская ГЗУ.П.ВЛ" xfId="2581"/>
    <cellStyle name="_№17 - 1216-29.2007.ПО Смета  УЩЕРБЫ по 2,3 этапу" xfId="2582"/>
    <cellStyle name="_№21 - прохождение, Сопровождение экспертизы по 2 эт" xfId="2583"/>
    <cellStyle name="_№21 - Спецразделы по 2 эт" xfId="2584"/>
    <cellStyle name="_№22 - прохождение, Сопровождение экспертизы по 2 эт" xfId="2585"/>
    <cellStyle name="_№31 - 1216-29.2007.ПО Смета  Ройлком - П" xfId="2586"/>
    <cellStyle name="_№35 - 1216-29.2007.По смета Масляная ГЗУ РД" xfId="2587"/>
    <cellStyle name="_№36 - 1216-29.2007.ПО - смета Масляная ГЗУ РД ВЛ" xfId="2588"/>
    <cellStyle name="_№37 - 1216-29.2007.По смета Баштанная ГЗУ РД" xfId="2589"/>
    <cellStyle name="_№38 - 1216-29.2007.ПО - смета БАштанная ГЗУ РД ВЛ" xfId="2590"/>
    <cellStyle name="_№39 - 1216-29.2007.ПО - смета Чумаковская ГЗУ РД ВЛ" xfId="2591"/>
    <cellStyle name="_№43 - 1216-29.2007.По смета № - КУбовая - РД" xfId="2592"/>
    <cellStyle name="_№48 - 1216-29.2007.ПО Смета  Ройлком РД" xfId="2593"/>
    <cellStyle name="_№8 - 1216-29.2007.ПО смета Масляная ГЗУ П" xfId="2594"/>
    <cellStyle name="_№9 - 1216-29.2007.ПО - смета Масляная ГЗУ П ВЛ" xfId="2595"/>
    <cellStyle name="_Pr_Dyg60" xfId="2596"/>
    <cellStyle name="_Prilozhenie_PSD2148-12_ASU_TP_19 10 09_ПД+РД_" xfId="2597"/>
    <cellStyle name="_Prilozheniya_k_DS_2148-19____11_07_10" xfId="2598"/>
    <cellStyle name="_Q51815_SYS_OBP_PB89_07_06_07_template" xfId="2599"/>
    <cellStyle name="_Q51815_SYS_OBP_PB89_07_06_07_template (2)" xfId="2600"/>
    <cellStyle name="_Q51815_SYS_OBP_PB89_15_03_07" xfId="2601"/>
    <cellStyle name="_S3105_050603_new" xfId="2602"/>
    <cellStyle name="_SCS_ECS_LVS" xfId="2603"/>
    <cellStyle name="_Smeta Proekt Poiski (2)" xfId="2604"/>
    <cellStyle name="_SmResSchort1" xfId="2605"/>
    <cellStyle name="_Spec" xfId="2606"/>
    <cellStyle name="_АСУ ТП доп работы СОД 16, АРт скважина ЛЭС_" xfId="2607"/>
    <cellStyle name="_БКП 1303.1.21" xfId="2608"/>
    <cellStyle name="_Бланк по трудозатратам- полная форма" xfId="2609"/>
    <cellStyle name="_Братск_S3182_общ_" xfId="2610"/>
    <cellStyle name="_ВЛ110_ геофизика  №9  Проект" xfId="2611"/>
    <cellStyle name="_ВЛ110_на_НПС-1 смета №8 ИИР Проект" xfId="2612"/>
    <cellStyle name="_Водозабор_Делингдэ.ИсполнительнаяТопо" xfId="2613"/>
    <cellStyle name="_Волна давления" xfId="2614"/>
    <cellStyle name="_Все системы 2" xfId="2615"/>
    <cellStyle name="_Ген.план, ПОС" xfId="2616"/>
    <cellStyle name="_Геофизика_Баган" xfId="2617"/>
    <cellStyle name="_График обустр.2002г" xfId="2618"/>
    <cellStyle name="_График сметы  ПСД2148_экология_14 07 09_ИЭИ_ОВОС" xfId="2619"/>
    <cellStyle name="_ГРС ломово смета" xfId="2620"/>
    <cellStyle name="_ГРС Сибай" xfId="2621"/>
    <cellStyle name="_ГТП проектные Замена трубы_1917-1923 от экспер" xfId="2622"/>
    <cellStyle name="_ГТП_ ПИР БИК СМН-Приводино_12.05.09" xfId="2623"/>
    <cellStyle name="_ГТП_ р.Сызранка 1444 (ИИ+ПР)" xfId="2624"/>
    <cellStyle name="_ГТП_Замена подв.переход р. Панинский Еган" xfId="2625"/>
    <cellStyle name="_ГТП_НПС Синдор Газ" xfId="2626"/>
    <cellStyle name="_ГТП_Нюксеница Сметы СМН-11" xfId="2627"/>
    <cellStyle name="_ГТП_ПИР БИК СМН-Чикшино_11.05.09" xfId="2628"/>
    <cellStyle name="_ГТП_р Сыня Сметы СМН-11" xfId="2629"/>
    <cellStyle name="_ГТП_р Холуйница Сметы СМН-11" xfId="2630"/>
    <cellStyle name="_ГТП_р Шаболга Сметы СМН-11" xfId="2631"/>
    <cellStyle name="_ГТП_Смета ПиР Субханкулово8 к ДС" xfId="2632"/>
    <cellStyle name="_ГТП-11017_ Киенгоп.АЗС" xfId="2633"/>
    <cellStyle name="_Д.с.№4  1216-29.2007.ПО - 1 ПС 09.10.08" xfId="2634"/>
    <cellStyle name="_для субчиков смета по трудозатратам" xfId="2635"/>
    <cellStyle name="_Домодедово " xfId="2636"/>
    <cellStyle name="_Допработы ИЭИ" xfId="2637"/>
    <cellStyle name="_ЗАМЕНА ТР." xfId="2638"/>
    <cellStyle name="_Заявка на ДС5_7_08_корректировка по изменению технических параметров вентоборудования_сметы" xfId="2639"/>
    <cellStyle name="_Заявка на ДС5_7_08_корректировка по изменению технических параметров ППК_сметы_k на повторение" xfId="2640"/>
    <cellStyle name="_Заявка на ДС6_7_08_корректировка по изменению технических параметров ППК_сметы по видам работ" xfId="2641"/>
    <cellStyle name="_ЗИП" xfId="2642"/>
    <cellStyle name="_ЗРУ Микунь Д изм 1" xfId="2643"/>
    <cellStyle name="_ЗРУ таёжная" xfId="2644"/>
    <cellStyle name="_И_Смета_ТеплоснЦПС_геофизика" xfId="2645"/>
    <cellStyle name="_Изм. 15_НПС-16,18 Смета на корректировку" xfId="2646"/>
    <cellStyle name="_Изменение макета БП_050706" xfId="2647"/>
    <cellStyle name="_Исполнительная смета № 3  от 03.12.09" xfId="2648"/>
    <cellStyle name="_Исполнительная смета № 3  от 03.12.09_СМ 13" xfId="2649"/>
    <cellStyle name="_Исправленый 28 07 05 Уяр Смета на всё1" xfId="2650"/>
    <cellStyle name="_Исправленый 28.07.05 Уяр" xfId="2651"/>
    <cellStyle name="_ИТМ ГО ЧС" xfId="2652"/>
    <cellStyle name="_Кал.план ВЛ-35кв Угутская" xfId="2653"/>
    <cellStyle name="_Каштан и ВЛ" xfId="2654"/>
    <cellStyle name="_Книга1" xfId="2655"/>
    <cellStyle name="_Книга1 (4)" xfId="2656"/>
    <cellStyle name="_Книга1_1" xfId="2657"/>
    <cellStyle name="_Книга1_1750611-0088Д   Сводная 1ПС и  сметы корректир  06 04 2011" xfId="2658"/>
    <cellStyle name="_Книга1_1750611-0221Д 1ПС и сметы 20.06.11-электроснабж" xfId="2659"/>
    <cellStyle name="_Книга1_блок-контейнер " xfId="2660"/>
    <cellStyle name="_Книга1_Инфор.безопасность" xfId="2661"/>
    <cellStyle name="_Книга1_ЛВС" xfId="2662"/>
    <cellStyle name="_Книга1_сводная" xfId="2663"/>
    <cellStyle name="_Книга1_Смета АСУТП 1750611-0162Д " xfId="2664"/>
    <cellStyle name="_Книга1_смета к доп объемы М3" xfId="2665"/>
    <cellStyle name="_Книга1_Смета Томск 2282 24 06 10-откор.прочие" xfId="2666"/>
    <cellStyle name="_Книга1_смета Факел на УПСВ Юг с УПН_геофизика" xfId="2667"/>
    <cellStyle name="_Книга1_СПД" xfId="2668"/>
    <cellStyle name="_Книга1_ЭМ" xfId="2669"/>
    <cellStyle name="_Командир" xfId="2670"/>
    <cellStyle name="_Командировочные" xfId="2671"/>
    <cellStyle name="_Коммерческое 1303.18 ПИР Нефтепровод Русское" xfId="2672"/>
    <cellStyle name="_Коммерческое предложение РДТЕХ - ORACLE" xfId="2673"/>
    <cellStyle name="_Копия 1750608-0016Д004 исп км 83 км 116 смета № 13 2 - геофизика" xfId="2674"/>
    <cellStyle name="_Копия 2,4_Grafik_smeta_DS_1_PSD2437_02_06_11" xfId="2675"/>
    <cellStyle name="_Копия 2473_Smety_i_KP" xfId="2676"/>
    <cellStyle name="_Копия 2473_Smety_i_KP 09 03 2011" xfId="2677"/>
    <cellStyle name="_Копия Grafik_sv_smeta_N2148-4_26.03.10" xfId="2678"/>
    <cellStyle name="_Копия БП_доп макет" xfId="2679"/>
    <cellStyle name="_Копия Копия Форма 3П новая " xfId="2680"/>
    <cellStyle name="_Копия по трудозатратам спец разделы (2)" xfId="2681"/>
    <cellStyle name="_Копия Смета ПИР для зак (Газ геодезия)V3" xfId="2682"/>
    <cellStyle name="_Котельная-1" xfId="2683"/>
    <cellStyle name="_КП и Смета  воскресенка-никольское_Куйб-Брянск_правлено" xfId="2684"/>
    <cellStyle name="_КСВТ" xfId="2685"/>
    <cellStyle name="_Леско1" xfId="2686"/>
    <cellStyle name="_Локальная смета" xfId="2687"/>
    <cellStyle name="_Локосовское месторождения" xfId="2688"/>
    <cellStyle name="_ЛОТ 2" xfId="2689"/>
    <cellStyle name="_Лот № 6 Сводная смета ­1ПС и сметы " xfId="2690"/>
    <cellStyle name="_Лот №2. Реконструкция трансформаторной подстанции" xfId="2691"/>
    <cellStyle name="_ЛотК_24 - ИИР" xfId="2692"/>
    <cellStyle name="_ЛотК_74 -  ИИР" xfId="2693"/>
    <cellStyle name="_Мероприятия по трубе на 6.07.00" xfId="2694"/>
    <cellStyle name="_Микроэкономика  1 Проектные работы" xfId="2695"/>
    <cellStyle name="_Микроэкономика  2 Проектные работы" xfId="2696"/>
    <cellStyle name="_МОНГИ" xfId="2697"/>
    <cellStyle name="_Мост Ниричар_Объемы экол" xfId="2698"/>
    <cellStyle name="_Мужи" xfId="2699"/>
    <cellStyle name="_Нефтесборные сети, высоконапорные водоводы Покачевского месторождения" xfId="2700"/>
    <cellStyle name="_НОВЫЙ лот 4 (АСУ МАУ)" xfId="2701"/>
    <cellStyle name="_НОВЫЙ Лот 9 Котельная-13.02.2008" xfId="2702"/>
    <cellStyle name="_НПЗ" xfId="2703"/>
    <cellStyle name="_НПЗ (2)" xfId="2704"/>
    <cellStyle name="_ОАВ Вахтовый поселок к108 от 28.10.10" xfId="2705"/>
    <cellStyle name="_Оборудование (1)" xfId="2706"/>
    <cellStyle name="_Оборудование (1)_2500 Смета на архив" xfId="2707"/>
    <cellStyle name="_Оборудование (1)_Смета_ИЭИ_скв№16 на Пеляткинском гм" xfId="2708"/>
    <cellStyle name="_Обустройство Майское нмр Реконструкция" xfId="2709"/>
    <cellStyle name="_Обустройство одной скважины геофизика" xfId="2710"/>
    <cellStyle name="_Объемы гидро по УПСВ_Ю" xfId="2711"/>
    <cellStyle name="_ОПУ" xfId="2712"/>
    <cellStyle name="_Орловка АН смета+КП" xfId="2713"/>
    <cellStyle name="_ОрН ЗГПП 1303.2.2" xfId="2714"/>
    <cellStyle name="_П_ГФ_Смета_Карасовейское_Удмуртия" xfId="2715"/>
    <cellStyle name="_п_смет_гф_ВЛ" xfId="2716"/>
    <cellStyle name="_п_смет_гф_месторож" xfId="2717"/>
    <cellStyle name="_п_смет_ГФ_Сандивей" xfId="2718"/>
    <cellStyle name="_п_смет_гф_Скв_1" xfId="2719"/>
    <cellStyle name="_П_Смета_ГФ_Доп_скв ВН-7,ВН8,ВН11" xfId="2720"/>
    <cellStyle name="_П_смета_ГФ_перех Ниричар" xfId="2721"/>
    <cellStyle name="_Переход траншея р. Юргамыш 15.09.08" xfId="2722"/>
    <cellStyle name="_Переход_400метров" xfId="2723"/>
    <cellStyle name="_Периферия" xfId="2724"/>
    <cellStyle name="_ПИР Лангепас" xfId="2725"/>
    <cellStyle name="_по трудозатратам аа" xfId="2726"/>
    <cellStyle name="_постоянный водозабор" xfId="2727"/>
    <cellStyle name="_Пр3 График финансирования" xfId="2728"/>
    <cellStyle name="_предварит_объемы_гидро_на_нефть ГЗУ Чумаковская УСНИПГ" xfId="2729"/>
    <cellStyle name="_предварит_объемы_гидро_ЦПС_площадка_резервного_теплоснабжения" xfId="2730"/>
    <cellStyle name="_предварит_объемы_гидрометео_Лот куст 74" xfId="2731"/>
    <cellStyle name="_предварительные гидро ВЛ Мангазея" xfId="2732"/>
    <cellStyle name="_предварительные гидро водопропускное сооружение через Делингде" xfId="2733"/>
    <cellStyle name="_предварительные гидро ДЭС ЦПС" xfId="2734"/>
    <cellStyle name="_предварительные объемы водозабор Делингде гидро" xfId="2735"/>
    <cellStyle name="_Прил 1 2  График Смета 2277 э дс на ум. ст-ти 18 08 2011" xfId="2736"/>
    <cellStyle name="_Прил 2,4. График, сметы ПСД2337 27 04 11" xfId="2737"/>
    <cellStyle name="_Приложение 2 ПД+РД АДЭС НПС134 11_2мВт ПСП 5_5 мВт_генеральная_на 56 млн_ПД К 0,15" xfId="2738"/>
    <cellStyle name="_Приложение 2 ПД+РД АДЭС НПС134 11_2мВт ПСП 5_5 мВт_генеральная_на 56 млн_ПД К 0,15 (version 1)" xfId="2739"/>
    <cellStyle name="_Приложение 2_Часть2_2148_4_ОТР_ПД_АДЭС_17 02 10_ _ _" xfId="2740"/>
    <cellStyle name="_Приложение 5" xfId="2741"/>
    <cellStyle name="_Приложения 1_2148_4_ОТР_ПД_АДЭС_17 02 10_" xfId="2742"/>
    <cellStyle name="_Приложения 1982-5_12 05 09_" xfId="2743"/>
    <cellStyle name="_Приложения 2_2148_4_ОТР_ПД_АДЭС_26 02 10_ _ _ _" xfId="2744"/>
    <cellStyle name="_Приложения 2_Часть1_2148_4_ОТР_ПД_АДЭС_17 02 10_ _ _" xfId="2745"/>
    <cellStyle name="_Приложения к Д_С_2148_ПД+РД_19 06 09" xfId="2746"/>
    <cellStyle name="_Приложения РД АДЭС_НПС134 11_2мВт ПСП 5_5 мВт_на 25,8 млн" xfId="2747"/>
    <cellStyle name="_Причал тяжеловесов гидро предварительные" xfId="2748"/>
    <cellStyle name="_Проектные" xfId="2749"/>
    <cellStyle name="_Проектные работы" xfId="2750"/>
    <cellStyle name="_р Сыня Сметы СМН-11" xfId="2751"/>
    <cellStyle name="_р Холуйница Сметы СМН-11" xfId="2752"/>
    <cellStyle name="_Рабочие станции" xfId="2753"/>
    <cellStyle name="_Раздел 20 макет new" xfId="2754"/>
    <cellStyle name="_Разработка строительных решений  1ПС  07 04 10" xfId="2755"/>
    <cellStyle name="_Рассолопровод-ДОН_ВНГП_ВНИИСТ_посл_вариант" xfId="2756"/>
    <cellStyle name="_РАСЧЕТ" xfId="2757"/>
    <cellStyle name="_Расчет команд для ЛС1" xfId="2758"/>
    <cellStyle name="_Расчет ставок (3)" xfId="2759"/>
    <cellStyle name="_Расчёт стоимост 1 чел-часа по ПИР (КНТЦ1 ) (2)" xfId="2760"/>
    <cellStyle name="_Расчет стоимости ТомскНИПИ-41082" xfId="2761"/>
    <cellStyle name="_Расшиф.командир.расходов" xfId="2762"/>
    <cellStyle name="_РВ   ПТК Кусты 9а,17" xfId="2763"/>
    <cellStyle name="_РВ по  ПТК УПСВ-Ю от 08.04.2010г" xfId="2764"/>
    <cellStyle name="_РД ГНПС_170510" xfId="2765"/>
    <cellStyle name="_Рек. Шуйской  нефтебазы согл ВНИИСТ" xfId="2766"/>
    <cellStyle name="_РЕКОНСТРУКЦИЯ (2)" xfId="2767"/>
    <cellStyle name="_РЕКОНСТРУКЦИЯ (лиц)" xfId="2768"/>
    <cellStyle name="_Ростовский (3)" xfId="2769"/>
    <cellStyle name="_СВ СМ" xfId="2770"/>
    <cellStyle name="_Свод ТЭО + РД" xfId="2771"/>
    <cellStyle name="_Свод,ПР Новое строительство" xfId="2772"/>
    <cellStyle name="_Сводная" xfId="2773"/>
    <cellStyle name="_сводная смета" xfId="2774"/>
    <cellStyle name="_Сводная смета + КП 4" xfId="2775"/>
    <cellStyle name="_Сводная смета с прилож. 1750610-0357Д (приложения №5, 6)" xfId="2776"/>
    <cellStyle name="_Сводная смета с приложением (Приложение №4) " xfId="2777"/>
    <cellStyle name="_Сводная смета с приложениями к договору 1750611-0253Д (Приложение №5) 14.07.2011" xfId="2778"/>
    <cellStyle name="_Сводные по объектам" xfId="2779"/>
    <cellStyle name="_Сводные сметы" xfId="2780"/>
    <cellStyle name="_Сводный расчет" xfId="2781"/>
    <cellStyle name="_сводныйс сметный расчет" xfId="2782"/>
    <cellStyle name="_СВЯЗЬ" xfId="2783"/>
    <cellStyle name="_Сервера" xfId="2784"/>
    <cellStyle name="_Система управления" xfId="2785"/>
    <cellStyle name="_Скв 4Зап Мечет" xfId="2786"/>
    <cellStyle name="_смета" xfId="2787"/>
    <cellStyle name="_смета " xfId="2788"/>
    <cellStyle name="_Смета  АТС  2 очередь Шик" xfId="2789"/>
    <cellStyle name="_смета 1 (2)" xfId="2790"/>
    <cellStyle name="_Смета 1.3 Связь,сигнализация" xfId="2791"/>
    <cellStyle name="_смета 1750609_0066Д002 - ПСП_гидро" xfId="2792"/>
    <cellStyle name="_смета 2" xfId="2793"/>
    <cellStyle name="_смета 2 ВАНКОРНЕФТЬ Полигон" xfId="2794"/>
    <cellStyle name="_Смета №1 - ОИИ" xfId="2795"/>
    <cellStyle name="_Смета АСКО" xfId="2796"/>
    <cellStyle name="_смета гидро лабратория" xfId="2797"/>
    <cellStyle name="_Смета и КП  СУЗУН  УПН" xfId="2798"/>
    <cellStyle name="_Смета Казахстан(Западный ТП)" xfId="2799"/>
    <cellStyle name="_Смета на ОВОС от 27.07.11 г. " xfId="2800"/>
    <cellStyle name="_Смета на ПИР № 14373" xfId="2801"/>
    <cellStyle name="_Смета на РКЗ от 27.07.11 г. " xfId="2802"/>
    <cellStyle name="_Смета НПС (2)" xfId="2803"/>
    <cellStyle name="_СМЕТА ОГГИС корр_2_в 2" xfId="2804"/>
    <cellStyle name="_Смета ПИР__2 " xfId="2805"/>
    <cellStyle name="_смета площадка ЦПС на ПД_гидро" xfId="2806"/>
    <cellStyle name="_Смета пожарка на Никольское" xfId="2807"/>
    <cellStyle name="_Смета с прилож  1750611-0162Д   со сметой РГИ  18.10.11" xfId="2808"/>
    <cellStyle name="_смета соседка" xfId="2809"/>
    <cellStyle name="_Смета СОУ" xfId="2810"/>
    <cellStyle name="_Смета ТМ 5 ПС" xfId="2811"/>
    <cellStyle name="_Смета ТМ А-М" xfId="2812"/>
    <cellStyle name="_Смета Факельная установка у газовых кустов_гидро_предв" xfId="2813"/>
    <cellStyle name="_Смета Элеси_Майское месторождение_тендер" xfId="2814"/>
    <cellStyle name="_Смета_ Образец СВОДНАЯ" xfId="2815"/>
    <cellStyle name="_Смета_1750609-0458Д_Комплекс утилизации_геофизика" xfId="2816"/>
    <cellStyle name="_Смета_геофизика" xfId="2817"/>
    <cellStyle name="_Смета_ИЭИ_база_ПТО_и_КО_Ярки" xfId="2818"/>
    <cellStyle name="_смета_кусты 2Г-5Г и коммуникации_геофизика" xfId="2819"/>
    <cellStyle name="_СметаПИР пункт налива гор.воды,Мишкино04.04.08т" xfId="2820"/>
    <cellStyle name="_СметаПредГФТазОпол" xfId="2821"/>
    <cellStyle name="_Сметный расчет (2)" xfId="2822"/>
    <cellStyle name="_Сметы ВНИИСТ" xfId="2823"/>
    <cellStyle name="_Сметы ВНИИСТ_01.04.08 Смета на ИИР_ПИРС" xfId="2824"/>
    <cellStyle name="_Сметы ВНИИСТ_27.08.08 ИИ КППСОД 0-68-ТСМН" xfId="2825"/>
    <cellStyle name="_Сметы Г-Э" xfId="2826"/>
    <cellStyle name="_Сметы инж_изыскания" xfId="2827"/>
    <cellStyle name="_Сметы на АСУТП_ АСПТ_АСТУЭ МН ЮТМ от ИСА (2)" xfId="2828"/>
    <cellStyle name="_СМН_ПИР БИК СМН-Чикшино_16 06 09 (3)" xfId="2829"/>
    <cellStyle name="_Спец разделы" xfId="2830"/>
    <cellStyle name="_Спецификация" xfId="2831"/>
    <cellStyle name="_Спецификация__АРМ_Серверы_ПО_Oracle_Сертификаци и Аттестация ПГ-ЛИ" xfId="2832"/>
    <cellStyle name="_ССР" xfId="2833"/>
    <cellStyle name="_ССР АТС и FARA WAY" xfId="2834"/>
    <cellStyle name="_ССР передачи данных" xfId="2835"/>
    <cellStyle name="_ССР СОРМ" xfId="2836"/>
    <cellStyle name="_ССР Х-Мансийск" xfId="2837"/>
    <cellStyle name="_Строительство КППСОД МНТОН - 2_ВНИИСТ+" xfId="2838"/>
    <cellStyle name="_ТЕНД ВЛ 169-202км от Бартенева" xfId="2839"/>
    <cellStyle name="_ТМ Быково Кириши" xfId="2840"/>
    <cellStyle name="_топография_Юго_Запад (2)" xfId="2841"/>
    <cellStyle name="_Транспорт" xfId="2842"/>
    <cellStyle name="_Трубопровод нефтесодержащего конденсата. СС" xfId="2843"/>
    <cellStyle name="_ТХ П+ РД_1 (2) (2) (4) откор  15 01 10 г " xfId="2844"/>
    <cellStyle name="_УПАТС ГУГОЧС 2003 (копия)" xfId="2845"/>
    <cellStyle name="_Уяр ТЗ 2_" xfId="2846"/>
    <cellStyle name="_ф 7" xfId="2847"/>
    <cellStyle name="_финансы" xfId="2848"/>
    <cellStyle name="_финансы_2500 Смета на архив" xfId="2849"/>
    <cellStyle name="_финансы_Смета_ИЭИ_скв№16 на Пеляткинском гм" xfId="2850"/>
    <cellStyle name="_Формы 8 и 8.1. макета БП" xfId="2851"/>
    <cellStyle name="_ЦПС интегр система безопасности 19 11 08" xfId="2852"/>
    <cellStyle name="_ЦПС интегр.система безопасности 19.11.08" xfId="2853"/>
    <cellStyle name="_ш_2042_смета1" xfId="2854"/>
    <cellStyle name="_ш_2042_смета1_2500 Смета на архив" xfId="2855"/>
    <cellStyle name="_ш_2042_смета1_Смета_ИЭИ_скв№16 на Пеляткинском гм" xfId="2856"/>
    <cellStyle name="_ш_2185_смета1" xfId="2857"/>
    <cellStyle name="_ш_2185_смета1_2500 Смета на архив" xfId="2858"/>
    <cellStyle name="_ш_2185_смета1_Смета_ИЭИ_скв№16 на Пеляткинском гм" xfId="2859"/>
    <cellStyle name="_ш_2239_смета_ИЭИ" xfId="2860"/>
    <cellStyle name="_ш_2239_смета_ИЭИ_2500 Смета на архив" xfId="2861"/>
    <cellStyle name="_ш_2239_смета_ИЭИ_Смета_ИЭИ_скв№16 на Пеляткинском гм" xfId="2862"/>
    <cellStyle name="_Шаблон формы П 3" xfId="2863"/>
    <cellStyle name="_штатная смета 06_02_02" xfId="2864"/>
    <cellStyle name="_ЩСУ 394" xfId="2865"/>
    <cellStyle name="_ЩСУ Тайшет" xfId="2866"/>
    <cellStyle name="_Экспертиза" xfId="2867"/>
    <cellStyle name="_Экспертиза ГЭС" xfId="2868"/>
    <cellStyle name="_Экспертиза РВС20т.м3 №1А ЛПДС Юргамыш" xfId="2869"/>
    <cellStyle name="_ЭКСПЕРТИЗА ФОРМА" xfId="2870"/>
    <cellStyle name="_Юганскнефтегаз_Дт Кт (01 06 06)" xfId="2871"/>
    <cellStyle name="_Юж.баган 8,11  ИИР" xfId="2872"/>
    <cellStyle name="_Южно-Покачевское месторождения" xfId="2873"/>
    <cellStyle name="_Японское море_РД - ВНИИСТ" xfId="2874"/>
    <cellStyle name="_Японское море_РД - ВНИИСТ_1750611-0125Д - 1ПС ИИР  27 07 2011 (3) - согласована" xfId="2875"/>
    <cellStyle name="_Японское море_РД - ВНИИСТ_1750611-0125Д - 1ПС ИИР  27.07.2011" xfId="2876"/>
    <cellStyle name="_Японское море_РД - ВНИИСТ_сводная" xfId="2877"/>
    <cellStyle name="_Японское море_РД - ВНИИСТ_Сводная смета с прилож. 1750610-0357Д (приложения №5, 6)" xfId="2878"/>
    <cellStyle name="_Японское море_РД - ВНИИСТ_Сводная смета с приложениями к договору 1750611-0253Д (Приложение №5) 14.07.2011" xfId="2879"/>
    <cellStyle name="_Японское море_РД - ВНИИСТ_СМ 13" xfId="2880"/>
    <cellStyle name="_Японское море_РД - ВНИИСТ_смета 16-2 экология" xfId="2881"/>
    <cellStyle name="20% - Accent1" xfId="2882"/>
    <cellStyle name="20% - Accent2" xfId="2883"/>
    <cellStyle name="20% - Accent3" xfId="2884"/>
    <cellStyle name="20% - Accent4" xfId="2885"/>
    <cellStyle name="20% - Accent5" xfId="2886"/>
    <cellStyle name="20% - Accent6" xfId="2887"/>
    <cellStyle name="20% - Акцент1 2" xfId="2888"/>
    <cellStyle name="20% - Акцент1 2 2" xfId="2889"/>
    <cellStyle name="20% - Акцент1 2_1750609-0211Д004 смета  на СИД    " xfId="2890"/>
    <cellStyle name="20% - Акцент1 3" xfId="2891"/>
    <cellStyle name="20% - Акцент2 2" xfId="2892"/>
    <cellStyle name="20% - Акцент2 2 2" xfId="2893"/>
    <cellStyle name="20% - Акцент2 2_1750609-0211Д004 смета  на СИД    " xfId="2894"/>
    <cellStyle name="20% - Акцент2 3" xfId="2895"/>
    <cellStyle name="20% - Акцент3 2" xfId="2896"/>
    <cellStyle name="20% - Акцент3 2 2" xfId="2897"/>
    <cellStyle name="20% - Акцент3 2_1750609-0211Д004 смета  на СИД    " xfId="2898"/>
    <cellStyle name="20% - Акцент3 3" xfId="2899"/>
    <cellStyle name="20% - Акцент4 2" xfId="2900"/>
    <cellStyle name="20% - Акцент4 2 2" xfId="2901"/>
    <cellStyle name="20% - Акцент4 2_1750609-0211Д004 смета  на СИД    " xfId="2902"/>
    <cellStyle name="20% - Акцент4 3" xfId="2903"/>
    <cellStyle name="20% - Акцент5 2" xfId="2904"/>
    <cellStyle name="20% - Акцент5 2 2" xfId="2905"/>
    <cellStyle name="20% - Акцент5 2_1750609-0211Д004 смета  на СИД    " xfId="2906"/>
    <cellStyle name="20% - Акцент5 3" xfId="2907"/>
    <cellStyle name="20% - Акцент6 2" xfId="2908"/>
    <cellStyle name="20% - Акцент6 2 2" xfId="2909"/>
    <cellStyle name="20% - Акцент6 2_1750609-0211Д004 смета  на СИД    " xfId="2910"/>
    <cellStyle name="20% - Акцент6 3" xfId="2911"/>
    <cellStyle name="40% - Accent1" xfId="2912"/>
    <cellStyle name="40% - Accent2" xfId="2913"/>
    <cellStyle name="40% - Accent3" xfId="2914"/>
    <cellStyle name="40% - Accent4" xfId="2915"/>
    <cellStyle name="40% - Accent5" xfId="2916"/>
    <cellStyle name="40% - Accent6" xfId="2917"/>
    <cellStyle name="40% - Акцент1 2" xfId="2918"/>
    <cellStyle name="40% - Акцент1 2 2" xfId="2919"/>
    <cellStyle name="40% - Акцент1 2_1750609-0211Д004 смета  на СИД    " xfId="2920"/>
    <cellStyle name="40% - Акцент1 3" xfId="2921"/>
    <cellStyle name="40% - Акцент2 2" xfId="2922"/>
    <cellStyle name="40% - Акцент2 2 2" xfId="2923"/>
    <cellStyle name="40% - Акцент2 2_1750609-0211Д004 смета  на СИД    " xfId="2924"/>
    <cellStyle name="40% - Акцент2 3" xfId="2925"/>
    <cellStyle name="40% - Акцент3 2" xfId="2926"/>
    <cellStyle name="40% - Акцент3 2 2" xfId="2927"/>
    <cellStyle name="40% - Акцент3 2_1750609-0211Д004 смета  на СИД    " xfId="2928"/>
    <cellStyle name="40% - Акцент3 3" xfId="2929"/>
    <cellStyle name="40% - Акцент4 2" xfId="2930"/>
    <cellStyle name="40% - Акцент4 2 2" xfId="2931"/>
    <cellStyle name="40% - Акцент4 2_1750609-0211Д004 смета  на СИД    " xfId="2932"/>
    <cellStyle name="40% - Акцент4 3" xfId="2933"/>
    <cellStyle name="40% - Акцент5 2" xfId="2934"/>
    <cellStyle name="40% - Акцент5 2 2" xfId="2935"/>
    <cellStyle name="40% - Акцент5 2_1750609-0211Д004 смета  на СИД    " xfId="2936"/>
    <cellStyle name="40% - Акцент5 3" xfId="2937"/>
    <cellStyle name="40% - Акцент6 2" xfId="2938"/>
    <cellStyle name="40% - Акцент6 2 2" xfId="2939"/>
    <cellStyle name="40% - Акцент6 2_1750609-0211Д004 смета  на СИД    " xfId="2940"/>
    <cellStyle name="40% - Акцент6 3" xfId="2941"/>
    <cellStyle name="60% - Accent1" xfId="2942"/>
    <cellStyle name="60% - Accent2" xfId="2943"/>
    <cellStyle name="60% - Accent3" xfId="2944"/>
    <cellStyle name="60% - Accent4" xfId="2945"/>
    <cellStyle name="60% - Accent5" xfId="2946"/>
    <cellStyle name="60% - Accent6" xfId="2947"/>
    <cellStyle name="60% - Акцент1 2" xfId="2948"/>
    <cellStyle name="60% - Акцент1 2 2" xfId="2949"/>
    <cellStyle name="60% - Акцент1 3" xfId="2950"/>
    <cellStyle name="60% - Акцент2 2" xfId="2951"/>
    <cellStyle name="60% - Акцент2 2 2" xfId="2952"/>
    <cellStyle name="60% - Акцент2 3" xfId="2953"/>
    <cellStyle name="60% - Акцент3 2" xfId="2954"/>
    <cellStyle name="60% - Акцент3 2 2" xfId="2955"/>
    <cellStyle name="60% - Акцент3 3" xfId="2956"/>
    <cellStyle name="60% - Акцент4 2" xfId="2957"/>
    <cellStyle name="60% - Акцент4 2 2" xfId="2958"/>
    <cellStyle name="60% - Акцент4 3" xfId="2959"/>
    <cellStyle name="60% - Акцент5 2" xfId="2960"/>
    <cellStyle name="60% - Акцент5 2 2" xfId="2961"/>
    <cellStyle name="60% - Акцент5 3" xfId="2962"/>
    <cellStyle name="60% - Акцент6 2" xfId="2963"/>
    <cellStyle name="60% - Акцент6 2 2" xfId="2964"/>
    <cellStyle name="60% - Акцент6 3" xfId="2965"/>
    <cellStyle name="Aaia?iue [0]_1 yoa?" xfId="2966"/>
    <cellStyle name="Aaia?iue_1 yoa?" xfId="2967"/>
    <cellStyle name="Accent1" xfId="2968"/>
    <cellStyle name="Accent1 - 20%" xfId="2969"/>
    <cellStyle name="Accent1 - 40%" xfId="2970"/>
    <cellStyle name="Accent1 - 60%" xfId="2971"/>
    <cellStyle name="Accent1_+Smeta na RP-4" xfId="2972"/>
    <cellStyle name="Accent2" xfId="2973"/>
    <cellStyle name="Accent2 - 20%" xfId="2974"/>
    <cellStyle name="Accent2 - 40%" xfId="2975"/>
    <cellStyle name="Accent2 - 60%" xfId="2976"/>
    <cellStyle name="Accent2_+Smeta na RP-4" xfId="2977"/>
    <cellStyle name="Accent3" xfId="2978"/>
    <cellStyle name="Accent3 - 20%" xfId="2979"/>
    <cellStyle name="Accent3 - 40%" xfId="2980"/>
    <cellStyle name="Accent3 - 60%" xfId="2981"/>
    <cellStyle name="Accent3_+Smeta na RP-4" xfId="2982"/>
    <cellStyle name="Accent4" xfId="2983"/>
    <cellStyle name="Accent4 - 20%" xfId="2984"/>
    <cellStyle name="Accent4 - 40%" xfId="2985"/>
    <cellStyle name="Accent4 - 60%" xfId="2986"/>
    <cellStyle name="Accent4_+Smeta na RP-4" xfId="2987"/>
    <cellStyle name="Accent5" xfId="2988"/>
    <cellStyle name="Accent5 - 20%" xfId="2989"/>
    <cellStyle name="Accent5 - 40%" xfId="2990"/>
    <cellStyle name="Accent5 - 60%" xfId="2991"/>
    <cellStyle name="Accent5_+Smeta na RP-4" xfId="2992"/>
    <cellStyle name="Accent6" xfId="2993"/>
    <cellStyle name="Accent6 - 20%" xfId="2994"/>
    <cellStyle name="Accent6 - 40%" xfId="2995"/>
    <cellStyle name="Accent6 - 60%" xfId="2996"/>
    <cellStyle name="Accent6_+Smeta na RP-4" xfId="2997"/>
    <cellStyle name="Bad" xfId="2998"/>
    <cellStyle name="Calculation" xfId="2999"/>
    <cellStyle name="category" xfId="3000"/>
    <cellStyle name="chapter" xfId="3001"/>
    <cellStyle name="Chapter Heading" xfId="3002"/>
    <cellStyle name="Check Cell" xfId="3003"/>
    <cellStyle name="Comma [0]_03" xfId="3004"/>
    <cellStyle name="Comma_03" xfId="3005"/>
    <cellStyle name="Cost" xfId="3006"/>
    <cellStyle name="Currency [0]" xfId="3007"/>
    <cellStyle name="Currency_03" xfId="3008"/>
    <cellStyle name="Default" xfId="7"/>
    <cellStyle name="done" xfId="3009"/>
    <cellStyle name="Emphasis 1" xfId="3010"/>
    <cellStyle name="Emphasis 2" xfId="3011"/>
    <cellStyle name="Emphasis 3" xfId="3012"/>
    <cellStyle name="Equpment" xfId="3013"/>
    <cellStyle name="Equpment Header" xfId="3014"/>
    <cellStyle name="Equpment_Internet" xfId="3015"/>
    <cellStyle name="Euro" xfId="3016"/>
    <cellStyle name="Euro 10" xfId="3017"/>
    <cellStyle name="Euro 11" xfId="3018"/>
    <cellStyle name="Euro 12" xfId="3019"/>
    <cellStyle name="Euro 13" xfId="3020"/>
    <cellStyle name="Euro 14" xfId="3021"/>
    <cellStyle name="Euro 15" xfId="3022"/>
    <cellStyle name="Euro 16" xfId="3023"/>
    <cellStyle name="Euro 17" xfId="3024"/>
    <cellStyle name="Euro 18" xfId="3025"/>
    <cellStyle name="Euro 19" xfId="3026"/>
    <cellStyle name="Euro 2" xfId="3027"/>
    <cellStyle name="Euro 20" xfId="3028"/>
    <cellStyle name="Euro 21" xfId="3029"/>
    <cellStyle name="Euro 3" xfId="3030"/>
    <cellStyle name="Euro 4" xfId="3031"/>
    <cellStyle name="Euro 5" xfId="3032"/>
    <cellStyle name="Euro 6" xfId="3033"/>
    <cellStyle name="Euro 7" xfId="3034"/>
    <cellStyle name="Euro 8" xfId="3035"/>
    <cellStyle name="Euro 9" xfId="3036"/>
    <cellStyle name="Euro_Ванкор. Спуски с эстакад - перепроектирование" xfId="3037"/>
    <cellStyle name="Explanatory Text" xfId="3038"/>
    <cellStyle name="eZ????z_WS_ACER.XLS" xfId="3039"/>
    <cellStyle name="Good" xfId="3040"/>
    <cellStyle name="GrandTotal" xfId="3041"/>
    <cellStyle name="Grey" xfId="3042"/>
    <cellStyle name="GROS" xfId="3043"/>
    <cellStyle name="HEADER" xfId="3044"/>
    <cellStyle name="Heading 1" xfId="3045"/>
    <cellStyle name="Heading 2" xfId="3046"/>
    <cellStyle name="Heading 3" xfId="3047"/>
    <cellStyle name="Heading 4" xfId="3048"/>
    <cellStyle name="HIDDEN" xfId="3049"/>
    <cellStyle name="Iau?iue_1 yoa?" xfId="3050"/>
    <cellStyle name="Input" xfId="3051"/>
    <cellStyle name="Input [yellow]" xfId="3052"/>
    <cellStyle name="Input_+Smeta na RP-4" xfId="3053"/>
    <cellStyle name="item" xfId="3054"/>
    <cellStyle name="Linked Cell" xfId="3055"/>
    <cellStyle name="Model" xfId="3056"/>
    <cellStyle name="Navadno_TAB" xfId="3057"/>
    <cellStyle name="Neutral" xfId="3058"/>
    <cellStyle name="normal" xfId="3059"/>
    <cellStyle name="Normal - Style1" xfId="3060"/>
    <cellStyle name="Normal_]For Purchase Order" xfId="3061"/>
    <cellStyle name="Normal1" xfId="3062"/>
    <cellStyle name="NormalText" xfId="3063"/>
    <cellStyle name="normбlnм_laroux" xfId="3064"/>
    <cellStyle name="Note" xfId="3065"/>
    <cellStyle name="Note 10" xfId="3066"/>
    <cellStyle name="Note 2" xfId="3067"/>
    <cellStyle name="Note 3" xfId="3068"/>
    <cellStyle name="Note 4" xfId="3069"/>
    <cellStyle name="Note 5" xfId="3070"/>
    <cellStyle name="Note 6" xfId="3071"/>
    <cellStyle name="Note 7" xfId="3072"/>
    <cellStyle name="Note 8" xfId="3073"/>
    <cellStyle name="Note 9" xfId="3074"/>
    <cellStyle name="Note_+Smeta na RP-4" xfId="3075"/>
    <cellStyle name="Oeiainiaue [0]_1 yoa?" xfId="3076"/>
    <cellStyle name="Oeiainiaue_1 yoa?" xfId="3077"/>
    <cellStyle name="Ouny?e [0]_SPEC_WAN" xfId="3078"/>
    <cellStyle name="Ouny?e_SPEC_WAN" xfId="3079"/>
    <cellStyle name="Output" xfId="3080"/>
    <cellStyle name="Percent [2]" xfId="3081"/>
    <cellStyle name="Percent_OPERATING" xfId="3082"/>
    <cellStyle name="PP_Factors" xfId="3083"/>
    <cellStyle name="Price" xfId="3084"/>
    <cellStyle name="Product" xfId="3085"/>
    <cellStyle name="Qty" xfId="3086"/>
    <cellStyle name="S0" xfId="3087"/>
    <cellStyle name="S0 2" xfId="3088"/>
    <cellStyle name="S0_2,4 2484 Лаб  комп  ответы ПИРСа 13 09 2011" xfId="3089"/>
    <cellStyle name="S1" xfId="3090"/>
    <cellStyle name="S1 2" xfId="3091"/>
    <cellStyle name="S1_2,4 2484 Лаб  комп  ответы ПИРСа 13 09 2011" xfId="3092"/>
    <cellStyle name="S10" xfId="3093"/>
    <cellStyle name="S10 2" xfId="3094"/>
    <cellStyle name="S10_1750609-0298Д  смета № 4 (а-д дороги)   " xfId="3095"/>
    <cellStyle name="S11" xfId="3096"/>
    <cellStyle name="S11 2" xfId="3097"/>
    <cellStyle name="S11 3" xfId="3098"/>
    <cellStyle name="S11_1750609-0298Д  смета № 4 (а-д дороги)   " xfId="3099"/>
    <cellStyle name="S12" xfId="3100"/>
    <cellStyle name="S12 2" xfId="3101"/>
    <cellStyle name="S12_2,4 2484 Лаб  комп  ответы ПИРСа 13 09 2011" xfId="3102"/>
    <cellStyle name="S13" xfId="3103"/>
    <cellStyle name="S13 2" xfId="3104"/>
    <cellStyle name="S13_1750609-0298Д  смета № 4 (а-д дороги)   " xfId="3105"/>
    <cellStyle name="S14" xfId="3106"/>
    <cellStyle name="S14 2" xfId="3107"/>
    <cellStyle name="S14_2,4 2484 Лаб  комп  ответы ПИРСа 13 09 2011" xfId="3108"/>
    <cellStyle name="S15" xfId="3109"/>
    <cellStyle name="S15 2" xfId="3110"/>
    <cellStyle name="S15_2,4 2484 Лаб  комп  ответы ПИРСа 13 09 2011" xfId="3111"/>
    <cellStyle name="S16" xfId="3112"/>
    <cellStyle name="S16 2" xfId="3113"/>
    <cellStyle name="S16_сводная" xfId="3114"/>
    <cellStyle name="S17" xfId="3115"/>
    <cellStyle name="S18" xfId="3116"/>
    <cellStyle name="S18 2" xfId="3117"/>
    <cellStyle name="S19" xfId="3118"/>
    <cellStyle name="S19 2" xfId="3119"/>
    <cellStyle name="S2" xfId="3120"/>
    <cellStyle name="S2 2" xfId="3121"/>
    <cellStyle name="S2_2,4 2484 Лаб  комп  ответы ПИРСа 13 09 2011" xfId="3122"/>
    <cellStyle name="S20" xfId="3123"/>
    <cellStyle name="S20 2" xfId="3124"/>
    <cellStyle name="S3" xfId="3125"/>
    <cellStyle name="S3 2" xfId="3126"/>
    <cellStyle name="S3_2,4 2484 Лаб  комп  ответы ПИРСа 13 09 2011" xfId="3127"/>
    <cellStyle name="S4" xfId="3128"/>
    <cellStyle name="S4 2" xfId="3129"/>
    <cellStyle name="S4_2,4 2484 Лаб  комп  ответы ПИРСа 13 09 2011" xfId="3130"/>
    <cellStyle name="S5" xfId="3131"/>
    <cellStyle name="S5 2" xfId="3132"/>
    <cellStyle name="S5_сводная" xfId="3133"/>
    <cellStyle name="S6" xfId="3134"/>
    <cellStyle name="S6 2" xfId="3135"/>
    <cellStyle name="S6_2,4 2484 Лаб  комп  ответы ПИРСа 13 09 2011" xfId="3136"/>
    <cellStyle name="S7" xfId="3137"/>
    <cellStyle name="S7 2" xfId="3138"/>
    <cellStyle name="S7 3" xfId="3139"/>
    <cellStyle name="S7_1750609-0298Д  смета № 4 (а-д дороги)   " xfId="3140"/>
    <cellStyle name="S8" xfId="3141"/>
    <cellStyle name="S8 2" xfId="3142"/>
    <cellStyle name="S8_2,4 2484 Лаб  комп  ответы ПИРСа 13 09 2011" xfId="3143"/>
    <cellStyle name="S9" xfId="3144"/>
    <cellStyle name="S9 2" xfId="3145"/>
    <cellStyle name="S9_1750609-0298Д  смета № 4 (а-д дороги)   " xfId="3146"/>
    <cellStyle name="SAPBEXchaText" xfId="3147"/>
    <cellStyle name="SAPBEXchaText 2" xfId="3148"/>
    <cellStyle name="SAPBEXfilterDrill" xfId="3149"/>
    <cellStyle name="SAPBEXheaderItem" xfId="3150"/>
    <cellStyle name="SAPBEXheaderText" xfId="3151"/>
    <cellStyle name="SAPBEXHLevel0" xfId="3152"/>
    <cellStyle name="SAPBEXHLevel0 2" xfId="3153"/>
    <cellStyle name="SAPBEXHLevel1" xfId="3154"/>
    <cellStyle name="SAPBEXHLevel1 2" xfId="3155"/>
    <cellStyle name="SAPBEXHLevel2" xfId="3156"/>
    <cellStyle name="SAPBEXHLevel2 2" xfId="3157"/>
    <cellStyle name="SAPBEXHLevel3" xfId="3158"/>
    <cellStyle name="SAPBEXHLevel3 2" xfId="3159"/>
    <cellStyle name="SAPBEXstdItemX" xfId="3160"/>
    <cellStyle name="SAPBEXstdItemX 2" xfId="3161"/>
    <cellStyle name="SAPBEXtitle" xfId="3162"/>
    <cellStyle name="Sheet Title" xfId="3163"/>
    <cellStyle name="Standard_FACTORS" xfId="3164"/>
    <cellStyle name="subhead" xfId="3165"/>
    <cellStyle name="Subtatle" xfId="3166"/>
    <cellStyle name="SubTitle" xfId="3167"/>
    <cellStyle name="SubTotal" xfId="3168"/>
    <cellStyle name="Summa" xfId="3169"/>
    <cellStyle name="text" xfId="3170"/>
    <cellStyle name="Title" xfId="3171"/>
    <cellStyle name="Total" xfId="3172"/>
    <cellStyle name="uber" xfId="3173"/>
    <cellStyle name="Unit" xfId="3174"/>
    <cellStyle name="visible" xfId="3175"/>
    <cellStyle name="Warning Text" xfId="3176"/>
    <cellStyle name="Акт" xfId="3177"/>
    <cellStyle name="АктМТСН" xfId="3178"/>
    <cellStyle name="Акцент1 2" xfId="3179"/>
    <cellStyle name="Акцент1 2 2" xfId="3180"/>
    <cellStyle name="Акцент1 3" xfId="3181"/>
    <cellStyle name="Акцент2 2" xfId="3182"/>
    <cellStyle name="Акцент2 2 2" xfId="3183"/>
    <cellStyle name="Акцент2 3" xfId="3184"/>
    <cellStyle name="Акцент3 2" xfId="3185"/>
    <cellStyle name="Акцент3 2 2" xfId="3186"/>
    <cellStyle name="Акцент3 3" xfId="3187"/>
    <cellStyle name="Акцент4 2" xfId="3188"/>
    <cellStyle name="Акцент4 2 2" xfId="3189"/>
    <cellStyle name="Акцент4 3" xfId="3190"/>
    <cellStyle name="Акцент5 2" xfId="3191"/>
    <cellStyle name="Акцент5 2 2" xfId="3192"/>
    <cellStyle name="Акцент5 3" xfId="3193"/>
    <cellStyle name="Акцент6 2" xfId="3194"/>
    <cellStyle name="Акцент6 2 2" xfId="3195"/>
    <cellStyle name="Акцент6 3" xfId="3196"/>
    <cellStyle name="без_0" xfId="3197"/>
    <cellStyle name="без0" xfId="3198"/>
    <cellStyle name="Ввод  2" xfId="3199"/>
    <cellStyle name="Ввод  2 2" xfId="3200"/>
    <cellStyle name="Ввод  2_Смета на инжиниринговые услуги   " xfId="3201"/>
    <cellStyle name="Ввод  3" xfId="3202"/>
    <cellStyle name="ВедРесурсов" xfId="3203"/>
    <cellStyle name="ВедРесурсовАкт" xfId="3204"/>
    <cellStyle name="Вывод 2" xfId="3205"/>
    <cellStyle name="Вывод 2 2" xfId="3206"/>
    <cellStyle name="Вывод 2_Смета на инжиниринговые услуги   " xfId="3207"/>
    <cellStyle name="Вывод 3" xfId="3208"/>
    <cellStyle name="Вычисление 2" xfId="3209"/>
    <cellStyle name="Вычисление 2 2" xfId="3210"/>
    <cellStyle name="Вычисление 2_Смета на инжиниринговые услуги   " xfId="3211"/>
    <cellStyle name="Вычисление 3" xfId="3212"/>
    <cellStyle name="ДАТА" xfId="3213"/>
    <cellStyle name="Денежный [0] 2" xfId="3214"/>
    <cellStyle name="Денежный [0] 2 2" xfId="3215"/>
    <cellStyle name="Денежный [0] 3" xfId="3216"/>
    <cellStyle name="Денежный 2" xfId="3217"/>
    <cellStyle name="Денежный 2 2" xfId="3218"/>
    <cellStyle name="Денежный 3" xfId="3219"/>
    <cellStyle name="Денежный 4" xfId="3220"/>
    <cellStyle name="Денежный 5" xfId="3221"/>
    <cellStyle name="Денежный 6" xfId="3222"/>
    <cellStyle name="Денежняй [0]_Приложение №21" xfId="3223"/>
    <cellStyle name="Заголовок 1 2" xfId="3224"/>
    <cellStyle name="Заголовок 1 2 2" xfId="3225"/>
    <cellStyle name="Заголовок 1 2_Смета на инжиниринговые услуги   " xfId="3226"/>
    <cellStyle name="Заголовок 2 2" xfId="3227"/>
    <cellStyle name="Заголовок 2 2 2" xfId="3228"/>
    <cellStyle name="Заголовок 2 2_Смета на инжиниринговые услуги   " xfId="3229"/>
    <cellStyle name="Заголовок 3 2" xfId="3230"/>
    <cellStyle name="Заголовок 3 2 2" xfId="3231"/>
    <cellStyle name="Заголовок 3 2_Смета на инжиниринговые услуги   " xfId="3232"/>
    <cellStyle name="Заголовок 4 2" xfId="3233"/>
    <cellStyle name="Заголовок 4 2 2" xfId="3234"/>
    <cellStyle name="ЗАГОЛОВОК1" xfId="3235"/>
    <cellStyle name="ЗАГОЛОВОК2" xfId="3236"/>
    <cellStyle name="зат1" xfId="3237"/>
    <cellStyle name="Ѕ愠Ѕ憀Ѕ懠Ѕ所Ѕ抠Ѕ挀Ѕ揀Ѕ撀Ѕ敀Ѕ斠Ѕ朠Ѕ枀Ѕ梠Ѕ椀Ѕ楠Ѕ槀Ѕ氀Ѕ池Ѕ泀Ѕ涀Ѕ湀Ѕ潠ЅㄠЫ㇠Ы㌀Ы꧄à肀ڔS_x0002_醨۰▨۰ķ_x0001_醐۰▨۰Ķ_x0001_酸۰꒠ڔĵ_x0001_꣬à荨ڔM_x0001_꣔à荨ڔL_x0001_ꢼà莀ڔK_x0001_岐榨꒠ڔĩ" xfId="3238"/>
    <cellStyle name="Индексы" xfId="3239"/>
    <cellStyle name="Итог 2" xfId="3240"/>
    <cellStyle name="Итог 2 2" xfId="3241"/>
    <cellStyle name="Итог 2_Смета на инжиниринговые услуги   " xfId="3242"/>
    <cellStyle name="Итоги" xfId="3243"/>
    <cellStyle name="ИтогоАктБазЦ" xfId="3244"/>
    <cellStyle name="ИтогоАктБИМ" xfId="3245"/>
    <cellStyle name="ИтогоАктРесМет" xfId="3246"/>
    <cellStyle name="ИтогоБазЦ" xfId="3247"/>
    <cellStyle name="ИтогоБИМ" xfId="3248"/>
    <cellStyle name="ИТОГОВЫЙ" xfId="3249"/>
    <cellStyle name="ИтогоРесМет" xfId="3250"/>
    <cellStyle name="кол_во" xfId="3251"/>
    <cellStyle name="Контрольная ячейка 2" xfId="3252"/>
    <cellStyle name="Контрольная ячейка 2 2" xfId="3253"/>
    <cellStyle name="Контрольная ячейка 2_Смета на инжиниринговые услуги   " xfId="3254"/>
    <cellStyle name="Контрольная ячейка 3" xfId="3255"/>
    <cellStyle name="ЛокСмета" xfId="3256"/>
    <cellStyle name="ЛокСмМТСН" xfId="3257"/>
    <cellStyle name="М29" xfId="3258"/>
    <cellStyle name="Название 2" xfId="3259"/>
    <cellStyle name="Название 2 2" xfId="3260"/>
    <cellStyle name="Нейтральный 2" xfId="3261"/>
    <cellStyle name="Нейтральный 2 2" xfId="3262"/>
    <cellStyle name="Нейтральный 3" xfId="3263"/>
    <cellStyle name="норм1" xfId="3264"/>
    <cellStyle name="ОбСмета" xfId="3265"/>
    <cellStyle name="Обычный" xfId="0" builtinId="0"/>
    <cellStyle name="Обычный 10" xfId="3266"/>
    <cellStyle name="Обычный 10 2" xfId="3267"/>
    <cellStyle name="Обычный 10 2 2" xfId="3268"/>
    <cellStyle name="Обычный 10 3" xfId="3269"/>
    <cellStyle name="Обычный 10_Smeta_k_zadaniu_124-10 ВВ 04.10.2010" xfId="3270"/>
    <cellStyle name="Обычный 11" xfId="3271"/>
    <cellStyle name="Обычный 12" xfId="3272"/>
    <cellStyle name="Обычный 12 3" xfId="3273"/>
    <cellStyle name="Обычный 13" xfId="3274"/>
    <cellStyle name="Обычный 14" xfId="3275"/>
    <cellStyle name="Обычный 14 2" xfId="12"/>
    <cellStyle name="Обычный 15" xfId="3276"/>
    <cellStyle name="Обычный 16" xfId="3277"/>
    <cellStyle name="Обычный 17" xfId="3278"/>
    <cellStyle name="Обычный 18" xfId="3279"/>
    <cellStyle name="Обычный 19" xfId="3280"/>
    <cellStyle name="Обычный 2" xfId="2"/>
    <cellStyle name="Обычный 2 2" xfId="5"/>
    <cellStyle name="Обычный 2 2 2" xfId="3281"/>
    <cellStyle name="Обычный 2 2 2 2" xfId="3282"/>
    <cellStyle name="Обычный 2 2 3" xfId="3529"/>
    <cellStyle name="Обычный 2 2 4" xfId="3530"/>
    <cellStyle name="Обычный 2 2_1750610-0357Д - 1ПС ИИ" xfId="3283"/>
    <cellStyle name="Обычный 2 3" xfId="10"/>
    <cellStyle name="Обычный 2 3 2" xfId="3284"/>
    <cellStyle name="Обычный 2 3_16-02-10_ЮТМ_зак _ОТР_ ПД_ЭСН_ген_по зам_193_раб_ТомскНипиНефть_" xfId="3285"/>
    <cellStyle name="Обычный 2 4" xfId="3286"/>
    <cellStyle name="Обычный 2 4 2" xfId="3287"/>
    <cellStyle name="Обычный 2 4 3" xfId="3288"/>
    <cellStyle name="Обычный 2 5" xfId="3289"/>
    <cellStyle name="Обычный 2 6" xfId="3290"/>
    <cellStyle name="Обычный 2 7" xfId="11"/>
    <cellStyle name="Обычный 2_0032 откор.15.07.08" xfId="3291"/>
    <cellStyle name="Обычный 20" xfId="3292"/>
    <cellStyle name="Обычный 21" xfId="3293"/>
    <cellStyle name="Обычный 22" xfId="3294"/>
    <cellStyle name="Обычный 23" xfId="3295"/>
    <cellStyle name="Обычный 24" xfId="3296"/>
    <cellStyle name="Обычный 25" xfId="3297"/>
    <cellStyle name="Обычный 26" xfId="3298"/>
    <cellStyle name="Обычный 27" xfId="3299"/>
    <cellStyle name="Обычный 28" xfId="3300"/>
    <cellStyle name="Обычный 29" xfId="3301"/>
    <cellStyle name="Обычный 3" xfId="1"/>
    <cellStyle name="Обычный 3 2" xfId="3302"/>
    <cellStyle name="Обычный 3 2 2" xfId="3303"/>
    <cellStyle name="Обычный 3 2 2 2" xfId="3304"/>
    <cellStyle name="Обычный 3 2 3" xfId="3305"/>
    <cellStyle name="Обычный 3 2 3 2" xfId="3306"/>
    <cellStyle name="Обычный 3 2 3_2 Экспертиза ПБ" xfId="3307"/>
    <cellStyle name="Обычный 3 2_++Смета ВЛ 723-752км" xfId="3308"/>
    <cellStyle name="Обычный 3 3" xfId="3309"/>
    <cellStyle name="Обычный 3_++Смета ВЛ 723-752км" xfId="3310"/>
    <cellStyle name="Обычный 30" xfId="3311"/>
    <cellStyle name="Обычный 31" xfId="3312"/>
    <cellStyle name="Обычный 32" xfId="3313"/>
    <cellStyle name="Обычный 33" xfId="3314"/>
    <cellStyle name="Обычный 34" xfId="3315"/>
    <cellStyle name="Обычный 35" xfId="3316"/>
    <cellStyle name="Обычный 36" xfId="3317"/>
    <cellStyle name="Обычный 37" xfId="3318"/>
    <cellStyle name="Обычный 38" xfId="3319"/>
    <cellStyle name="Обычный 39" xfId="3320"/>
    <cellStyle name="Обычный 4" xfId="8"/>
    <cellStyle name="Обычный 4 2" xfId="3"/>
    <cellStyle name="Обычный 4_2,3 График, Сметы 1982-17 к согл.1 18.07.11" xfId="3321"/>
    <cellStyle name="Обычный 40" xfId="3322"/>
    <cellStyle name="Обычный 41" xfId="3323"/>
    <cellStyle name="Обычный 42" xfId="3324"/>
    <cellStyle name="Обычный 43" xfId="3325"/>
    <cellStyle name="Обычный 44" xfId="3326"/>
    <cellStyle name="Обычный 45" xfId="3327"/>
    <cellStyle name="Обычный 46" xfId="3328"/>
    <cellStyle name="Обычный 47" xfId="3329"/>
    <cellStyle name="Обычный 48" xfId="3330"/>
    <cellStyle name="Обычный 49" xfId="3331"/>
    <cellStyle name="Обычный 5" xfId="3332"/>
    <cellStyle name="Обычный 5 2" xfId="3527"/>
    <cellStyle name="Обычный 50" xfId="3333"/>
    <cellStyle name="Обычный 51" xfId="3334"/>
    <cellStyle name="Обычный 52" xfId="3335"/>
    <cellStyle name="Обычный 53" xfId="3336"/>
    <cellStyle name="Обычный 54" xfId="3337"/>
    <cellStyle name="Обычный 55" xfId="3338"/>
    <cellStyle name="Обычный 56" xfId="3339"/>
    <cellStyle name="Обычный 57" xfId="3340"/>
    <cellStyle name="Обычный 58" xfId="3341"/>
    <cellStyle name="Обычный 59" xfId="3342"/>
    <cellStyle name="Обычный 6" xfId="3343"/>
    <cellStyle name="Обычный 6 2" xfId="3344"/>
    <cellStyle name="Обычный 60" xfId="3345"/>
    <cellStyle name="Обычный 61" xfId="3346"/>
    <cellStyle name="Обычный 62" xfId="3347"/>
    <cellStyle name="Обычный 63" xfId="3348"/>
    <cellStyle name="Обычный 64" xfId="3349"/>
    <cellStyle name="Обычный 65" xfId="3528"/>
    <cellStyle name="Обычный 7" xfId="3350"/>
    <cellStyle name="Обычный 8" xfId="3351"/>
    <cellStyle name="Обычный 9" xfId="3352"/>
    <cellStyle name="Обычный_Обоснование цены договора (ЗСО ВЗ№2)" xfId="4"/>
    <cellStyle name="Параметр" xfId="3353"/>
    <cellStyle name="ПеременныеСметы" xfId="3354"/>
    <cellStyle name="Плохой 2" xfId="3355"/>
    <cellStyle name="Плохой 2 2" xfId="3356"/>
    <cellStyle name="Плохой 3" xfId="3357"/>
    <cellStyle name="Пояснение 2" xfId="3358"/>
    <cellStyle name="Пояснение 2 2" xfId="3359"/>
    <cellStyle name="Примечание 10" xfId="3360"/>
    <cellStyle name="Примечание 2" xfId="3361"/>
    <cellStyle name="Примечание 2 2" xfId="3362"/>
    <cellStyle name="Примечание 2 3" xfId="3363"/>
    <cellStyle name="Примечание 2 4" xfId="3364"/>
    <cellStyle name="Примечание 2 5" xfId="3365"/>
    <cellStyle name="Примечание 2_2 Экспертиза ПБ" xfId="3366"/>
    <cellStyle name="Примечание 3" xfId="3367"/>
    <cellStyle name="Примечание 3 2" xfId="3368"/>
    <cellStyle name="Примечание 3 3" xfId="3369"/>
    <cellStyle name="Примечание 3 4" xfId="3370"/>
    <cellStyle name="Примечание 3_2 Экспертиза ПБ" xfId="3371"/>
    <cellStyle name="Примечание 4" xfId="3372"/>
    <cellStyle name="Примечание 5" xfId="3373"/>
    <cellStyle name="Примечание 6" xfId="3374"/>
    <cellStyle name="Примечание 7" xfId="3375"/>
    <cellStyle name="Примечание 8" xfId="3376"/>
    <cellStyle name="Примечание 9" xfId="3377"/>
    <cellStyle name="проц_без0" xfId="3378"/>
    <cellStyle name="Процентный 2" xfId="3379"/>
    <cellStyle name="Процентный 2 10" xfId="3380"/>
    <cellStyle name="Процентный 2 11" xfId="3381"/>
    <cellStyle name="Процентный 2 12" xfId="3382"/>
    <cellStyle name="Процентный 2 13" xfId="3383"/>
    <cellStyle name="Процентный 2 2" xfId="3384"/>
    <cellStyle name="Процентный 2 2 2" xfId="3385"/>
    <cellStyle name="Процентный 2 2 3" xfId="3386"/>
    <cellStyle name="Процентный 2 2 4" xfId="3387"/>
    <cellStyle name="Процентный 2 2 5" xfId="3388"/>
    <cellStyle name="Процентный 2 2 6" xfId="3389"/>
    <cellStyle name="Процентный 2 2 7" xfId="3390"/>
    <cellStyle name="Процентный 2 2 8" xfId="3391"/>
    <cellStyle name="Процентный 2 2 9" xfId="3392"/>
    <cellStyle name="Процентный 2 2_1750611-0088Д   Сводная 1ПС и  сметы корректир  06 04 2011" xfId="3393"/>
    <cellStyle name="Процентный 2 3" xfId="3394"/>
    <cellStyle name="Процентный 2 3 2" xfId="3395"/>
    <cellStyle name="Процентный 2 3 3" xfId="3396"/>
    <cellStyle name="Процентный 2 3 4" xfId="3397"/>
    <cellStyle name="Процентный 2 3 5" xfId="3398"/>
    <cellStyle name="Процентный 2 3 6" xfId="3399"/>
    <cellStyle name="Процентный 2 3 7" xfId="3400"/>
    <cellStyle name="Процентный 2 3 8" xfId="3401"/>
    <cellStyle name="Процентный 2 3 9" xfId="3402"/>
    <cellStyle name="Процентный 2 3_1750611-0125Д - 1ПС ИИР  27 07 2011 (3) - согласована" xfId="3403"/>
    <cellStyle name="Процентный 2 4" xfId="3404"/>
    <cellStyle name="Процентный 2 4 10" xfId="3405"/>
    <cellStyle name="Процентный 2 4 2" xfId="3406"/>
    <cellStyle name="Процентный 2 4 3" xfId="3407"/>
    <cellStyle name="Процентный 2 4 4" xfId="3408"/>
    <cellStyle name="Процентный 2 4 5" xfId="3409"/>
    <cellStyle name="Процентный 2 4 6" xfId="3410"/>
    <cellStyle name="Процентный 2 4 7" xfId="3411"/>
    <cellStyle name="Процентный 2 4 8" xfId="3412"/>
    <cellStyle name="Процентный 2 4 9" xfId="3413"/>
    <cellStyle name="Процентный 2 5" xfId="3414"/>
    <cellStyle name="Процентный 2 6" xfId="3415"/>
    <cellStyle name="Процентный 2 7" xfId="3416"/>
    <cellStyle name="Процентный 2 8" xfId="3417"/>
    <cellStyle name="Процентный 2 9" xfId="3418"/>
    <cellStyle name="Процентный 2_1750611-0088Д   Сводная 1ПС и  сметы корректир  06 04 2011" xfId="3419"/>
    <cellStyle name="Процентный 3" xfId="3420"/>
    <cellStyle name="Процентный 3 2" xfId="3421"/>
    <cellStyle name="Процентный 3 3" xfId="3422"/>
    <cellStyle name="Процентный 3 4" xfId="3423"/>
    <cellStyle name="Процентный 3 5" xfId="3424"/>
    <cellStyle name="Процентный 3 6" xfId="3425"/>
    <cellStyle name="Процентный 3 7" xfId="3426"/>
    <cellStyle name="Процентный 3 8" xfId="3427"/>
    <cellStyle name="Процентный 3 9" xfId="3428"/>
    <cellStyle name="Процентный 3_1750611-0125Д - 1ПС ИИР  27 07 2011 (3) - согласована" xfId="3429"/>
    <cellStyle name="Процентный 4" xfId="3430"/>
    <cellStyle name="Процентный 4 2" xfId="3431"/>
    <cellStyle name="Процентный 4 3" xfId="3432"/>
    <cellStyle name="Процентный 4 4" xfId="3433"/>
    <cellStyle name="Процентный 4 5" xfId="3434"/>
    <cellStyle name="Процентный 4 6" xfId="3435"/>
    <cellStyle name="Процентный 4 7" xfId="3436"/>
    <cellStyle name="Процентный 4 8" xfId="3437"/>
    <cellStyle name="Процентный 4 9" xfId="3438"/>
    <cellStyle name="Процентный 4_1750611-0125Д - 1ПС ИИР  27 07 2011 (3) - согласована" xfId="3439"/>
    <cellStyle name="Процентный 5" xfId="3440"/>
    <cellStyle name="Процентный 5 2" xfId="3441"/>
    <cellStyle name="Процентный 5 3" xfId="3442"/>
    <cellStyle name="Процентный 5 4" xfId="3443"/>
    <cellStyle name="Процентный 5 5" xfId="3444"/>
    <cellStyle name="Процентный 5 6" xfId="3445"/>
    <cellStyle name="Процентный 5 7" xfId="3446"/>
    <cellStyle name="Процентный 5 8" xfId="3447"/>
    <cellStyle name="Процентный 5 9" xfId="3448"/>
    <cellStyle name="Процентный 6" xfId="3449"/>
    <cellStyle name="Процентный 6 2" xfId="3450"/>
    <cellStyle name="Процентный 6 3" xfId="3451"/>
    <cellStyle name="Процентный 7" xfId="3452"/>
    <cellStyle name="резерв1" xfId="3453"/>
    <cellStyle name="РесСмета" xfId="3454"/>
    <cellStyle name="СводкаСтоимРаб" xfId="3455"/>
    <cellStyle name="СводРасч" xfId="3456"/>
    <cellStyle name="Связанная ячейка 2" xfId="3457"/>
    <cellStyle name="Связанная ячейка 2 2" xfId="3458"/>
    <cellStyle name="Связанная ячейка 2_Смета на инжиниринговые услуги   " xfId="3459"/>
    <cellStyle name="Срок1" xfId="3460"/>
    <cellStyle name="Стиль 1" xfId="3461"/>
    <cellStyle name="Стиль 1 10" xfId="3462"/>
    <cellStyle name="Стиль 1 11" xfId="3463"/>
    <cellStyle name="Стиль 1 12" xfId="3464"/>
    <cellStyle name="Стиль 1 13" xfId="3465"/>
    <cellStyle name="Стиль 1 14" xfId="3466"/>
    <cellStyle name="Стиль 1 15" xfId="3467"/>
    <cellStyle name="Стиль 1 16" xfId="3468"/>
    <cellStyle name="Стиль 1 17" xfId="3469"/>
    <cellStyle name="Стиль 1 2" xfId="3470"/>
    <cellStyle name="Стиль 1 3" xfId="3471"/>
    <cellStyle name="Стиль 1 4" xfId="3472"/>
    <cellStyle name="Стиль 1 5" xfId="3473"/>
    <cellStyle name="Стиль 1 6" xfId="3474"/>
    <cellStyle name="Стиль 1 7" xfId="3475"/>
    <cellStyle name="Стиль 1 8" xfId="3476"/>
    <cellStyle name="Стиль 1 9" xfId="3477"/>
    <cellStyle name="Стиль 1_+Smeta na RP-4" xfId="3478"/>
    <cellStyle name="Стиль_названий" xfId="3479"/>
    <cellStyle name="ТЕКСТ" xfId="3480"/>
    <cellStyle name="Текст предупреждения 2" xfId="3481"/>
    <cellStyle name="Текст предупреждения 2 2" xfId="3482"/>
    <cellStyle name="Титул" xfId="3483"/>
    <cellStyle name="Тысячи [0]" xfId="3484"/>
    <cellStyle name="Тысячи_--------" xfId="3485"/>
    <cellStyle name="ФИКСИРОВАННЫЙ" xfId="3486"/>
    <cellStyle name="Финансовый [0] 2" xfId="9"/>
    <cellStyle name="Финансовый [0] 2 2" xfId="3487"/>
    <cellStyle name="Финансовый [0] 2 3" xfId="3488"/>
    <cellStyle name="Финансовый [0] 3" xfId="3489"/>
    <cellStyle name="Финансовый 10" xfId="3490"/>
    <cellStyle name="Финансовый 2" xfId="6"/>
    <cellStyle name="Финансовый 2 10" xfId="3491"/>
    <cellStyle name="Финансовый 2 11" xfId="3492"/>
    <cellStyle name="Финансовый 2 2" xfId="3493"/>
    <cellStyle name="Финансовый 2 2 10" xfId="3494"/>
    <cellStyle name="Финансовый 2 2 2" xfId="3495"/>
    <cellStyle name="Финансовый 2 2 3" xfId="3496"/>
    <cellStyle name="Финансовый 2 2 4" xfId="3497"/>
    <cellStyle name="Финансовый 2 2 5" xfId="3498"/>
    <cellStyle name="Финансовый 2 2 6" xfId="3499"/>
    <cellStyle name="Финансовый 2 2 7" xfId="3500"/>
    <cellStyle name="Финансовый 2 2 8" xfId="3501"/>
    <cellStyle name="Финансовый 2 2 9" xfId="3502"/>
    <cellStyle name="Финансовый 2 2_1750611-0125Д - 1ПС ИИР  27 07 2011 (3) - согласована" xfId="3503"/>
    <cellStyle name="Финансовый 2 3" xfId="3504"/>
    <cellStyle name="Финансовый 2 4" xfId="3505"/>
    <cellStyle name="Финансовый 2 5" xfId="3506"/>
    <cellStyle name="Финансовый 2 6" xfId="3507"/>
    <cellStyle name="Финансовый 2 7" xfId="3508"/>
    <cellStyle name="Финансовый 2 8" xfId="3509"/>
    <cellStyle name="Финансовый 2 9" xfId="3510"/>
    <cellStyle name="Финансовый 2_1407 ИИ+ПР" xfId="3511"/>
    <cellStyle name="Финансовый 3" xfId="3512"/>
    <cellStyle name="Финансовый 4" xfId="3513"/>
    <cellStyle name="Финансовый 5" xfId="3514"/>
    <cellStyle name="Финансовый 6" xfId="3515"/>
    <cellStyle name="Финансовый 7" xfId="3516"/>
    <cellStyle name="Финансовый 8" xfId="3517"/>
    <cellStyle name="Финансовый 9" xfId="3518"/>
    <cellStyle name="Хвост" xfId="3519"/>
    <cellStyle name="Хороший 2" xfId="3520"/>
    <cellStyle name="Хороший 2 2" xfId="3521"/>
    <cellStyle name="Хороший 3" xfId="3522"/>
    <cellStyle name="Шаблон-КП-РРЛ8-15" xfId="3523"/>
    <cellStyle name="Шаблон-КП-РРЛ8-15 2" xfId="3524"/>
    <cellStyle name="ьber" xfId="3525"/>
    <cellStyle name="Экспертиза" xfId="3526"/>
  </cellStyles>
  <dxfs count="0"/>
  <tableStyles count="0" defaultTableStyle="TableStyleMedium9" defaultPivotStyle="PivotStyleLight16"/>
  <colors>
    <mruColors>
      <color rgb="FFFFCCCC"/>
      <color rgb="FF99FF99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63" Type="http://schemas.openxmlformats.org/officeDocument/2006/relationships/externalLink" Target="externalLinks/externalLink57.xml"/><Relationship Id="rId68" Type="http://schemas.openxmlformats.org/officeDocument/2006/relationships/externalLink" Target="externalLinks/externalLink62.xml"/><Relationship Id="rId84" Type="http://schemas.openxmlformats.org/officeDocument/2006/relationships/externalLink" Target="externalLinks/externalLink78.xml"/><Relationship Id="rId89" Type="http://schemas.openxmlformats.org/officeDocument/2006/relationships/externalLink" Target="externalLinks/externalLink83.xml"/><Relationship Id="rId7" Type="http://schemas.openxmlformats.org/officeDocument/2006/relationships/externalLink" Target="externalLinks/externalLink1.xml"/><Relationship Id="rId71" Type="http://schemas.openxmlformats.org/officeDocument/2006/relationships/externalLink" Target="externalLinks/externalLink65.xml"/><Relationship Id="rId92" Type="http://schemas.openxmlformats.org/officeDocument/2006/relationships/externalLink" Target="externalLinks/externalLink8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66" Type="http://schemas.openxmlformats.org/officeDocument/2006/relationships/externalLink" Target="externalLinks/externalLink60.xml"/><Relationship Id="rId74" Type="http://schemas.openxmlformats.org/officeDocument/2006/relationships/externalLink" Target="externalLinks/externalLink68.xml"/><Relationship Id="rId79" Type="http://schemas.openxmlformats.org/officeDocument/2006/relationships/externalLink" Target="externalLinks/externalLink73.xml"/><Relationship Id="rId87" Type="http://schemas.openxmlformats.org/officeDocument/2006/relationships/externalLink" Target="externalLinks/externalLink81.xml"/><Relationship Id="rId102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5.xml"/><Relationship Id="rId82" Type="http://schemas.openxmlformats.org/officeDocument/2006/relationships/externalLink" Target="externalLinks/externalLink76.xml"/><Relationship Id="rId90" Type="http://schemas.openxmlformats.org/officeDocument/2006/relationships/externalLink" Target="externalLinks/externalLink84.xml"/><Relationship Id="rId95" Type="http://schemas.openxmlformats.org/officeDocument/2006/relationships/externalLink" Target="externalLinks/externalLink89.xml"/><Relationship Id="rId19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externalLink" Target="externalLinks/externalLink58.xml"/><Relationship Id="rId69" Type="http://schemas.openxmlformats.org/officeDocument/2006/relationships/externalLink" Target="externalLinks/externalLink63.xml"/><Relationship Id="rId77" Type="http://schemas.openxmlformats.org/officeDocument/2006/relationships/externalLink" Target="externalLinks/externalLink71.xml"/><Relationship Id="rId100" Type="http://schemas.openxmlformats.org/officeDocument/2006/relationships/externalLink" Target="externalLinks/externalLink94.xml"/><Relationship Id="rId105" Type="http://schemas.openxmlformats.org/officeDocument/2006/relationships/calcChain" Target="calcChain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72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4.xml"/><Relationship Id="rId85" Type="http://schemas.openxmlformats.org/officeDocument/2006/relationships/externalLink" Target="externalLinks/externalLink79.xml"/><Relationship Id="rId93" Type="http://schemas.openxmlformats.org/officeDocument/2006/relationships/externalLink" Target="externalLinks/externalLink87.xml"/><Relationship Id="rId98" Type="http://schemas.openxmlformats.org/officeDocument/2006/relationships/externalLink" Target="externalLinks/externalLink9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externalLink" Target="externalLinks/externalLink61.xml"/><Relationship Id="rId103" Type="http://schemas.openxmlformats.org/officeDocument/2006/relationships/styles" Target="styles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externalLink" Target="externalLinks/externalLink64.xml"/><Relationship Id="rId75" Type="http://schemas.openxmlformats.org/officeDocument/2006/relationships/externalLink" Target="externalLinks/externalLink69.xml"/><Relationship Id="rId83" Type="http://schemas.openxmlformats.org/officeDocument/2006/relationships/externalLink" Target="externalLinks/externalLink77.xml"/><Relationship Id="rId88" Type="http://schemas.openxmlformats.org/officeDocument/2006/relationships/externalLink" Target="externalLinks/externalLink82.xml"/><Relationship Id="rId91" Type="http://schemas.openxmlformats.org/officeDocument/2006/relationships/externalLink" Target="externalLinks/externalLink85.xml"/><Relationship Id="rId96" Type="http://schemas.openxmlformats.org/officeDocument/2006/relationships/externalLink" Target="externalLinks/externalLink9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externalLink" Target="externalLinks/externalLink59.xml"/><Relationship Id="rId73" Type="http://schemas.openxmlformats.org/officeDocument/2006/relationships/externalLink" Target="externalLinks/externalLink67.xml"/><Relationship Id="rId78" Type="http://schemas.openxmlformats.org/officeDocument/2006/relationships/externalLink" Target="externalLinks/externalLink72.xml"/><Relationship Id="rId81" Type="http://schemas.openxmlformats.org/officeDocument/2006/relationships/externalLink" Target="externalLinks/externalLink75.xml"/><Relationship Id="rId86" Type="http://schemas.openxmlformats.org/officeDocument/2006/relationships/externalLink" Target="externalLinks/externalLink80.xml"/><Relationship Id="rId94" Type="http://schemas.openxmlformats.org/officeDocument/2006/relationships/externalLink" Target="externalLinks/externalLink88.xml"/><Relationship Id="rId99" Type="http://schemas.openxmlformats.org/officeDocument/2006/relationships/externalLink" Target="externalLinks/externalLink93.xml"/><Relationship Id="rId101" Type="http://schemas.openxmlformats.org/officeDocument/2006/relationships/externalLink" Target="externalLinks/externalLink9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33.xml"/><Relationship Id="rId34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76" Type="http://schemas.openxmlformats.org/officeDocument/2006/relationships/externalLink" Target="externalLinks/externalLink70.xml"/><Relationship Id="rId97" Type="http://schemas.openxmlformats.org/officeDocument/2006/relationships/externalLink" Target="externalLinks/externalLink91.xml"/><Relationship Id="rId10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065-3074\3104%20+%20&#1057;&#1084;&#1077;&#1090;&#1072;%20&#1079;&#1072;&#1084;&#1077;&#1085;&#1072;%20&#1079;&#1072;&#1076;&#1074;_41,43-4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TEPLO.RU\ns1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42;&#1076;&#1086;&#1083;&#1100;&#1090;&#1088;&#1072;&#1089;&#1089;&#1086;&#1074;&#1099;&#1081;%20&#1087;&#1088;&#1086;&#1077;&#1079;&#1076;%20&#1050;&#1058;&#1050;-&#1056;%20&#1074;&#1072;&#1088;&#1080;&#1072;&#1085;&#1090;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TEPLO.RU\ns1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TEPLO.RU\ns1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52;&#1072;&#1090;&#1074;&#1077;&#1077;&#1074;&#1072;\d\&#1052;&#1086;&#1080;%20&#1076;&#1086;&#1082;&#1091;&#1084;&#1077;&#1085;&#1090;&#1099;\&#1051;&#1080;_&#1040;&#1042;\Smeta\62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TEPLO.RU\ns1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52;&#1072;&#1090;&#1074;&#1077;&#1077;&#1074;&#1072;\d\new\&#1057;&#1052;&#1045;&#1058;&#1067;\INGGEO\1110-1113\1111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p\nolfn_grp\KAP\&#1057;&#1059;&#1057;&#1051;&#1054;&#1042;&#1054;\1212-2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4\Z\!Bakcell\&#1041;&#1102;&#1076;\&#1041;&#1102;&#1076;&#1078;&#1077;&#1090;_Bakcell_081_07_2007-09-2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6;&#1055;%20&#1088;&#1077;&#1082;%20&#1045;&#1082;&#1072;&#1090;&#1077;&#1088;&#1080;&#1085;&#1073;&#1091;&#1088;&#1075;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TEPLO.RU\ns1\Documents%20and%20Settings\User\Local%20Settings\Temporary%20Internet%20Files\OLK3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&#1086;&#1073;&#1084;&#1077;&#1085;\&#1052;&#1086;&#1080;%20&#1076;&#1086;&#1082;&#1091;&#1084;&#1077;&#1085;&#1090;&#1099;\Files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&#1057;&#1052;&#1045;&#1058;&#1067;\INGGEO\1300-02,07-1350\1141-1156\11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&#1057;&#1044;_&#1044;&#1086;&#1082;&#1091;&#1084;&#1077;&#1085;&#1090;&#1072;&#1094;&#1080;&#1103;\&#1057;&#1084;&#1077;&#1090;&#1099;\1380\1380%20&#1048;&#1048;+&#1055;&#105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MarchenkoAV\Local%20Settings\Temporary%20Internet%20Files\Content.Outlook\R5GSOTSO\&#1050;&#1085;&#1080;&#1075;&#1072;1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Lucia\SMETI\04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zdov\mail\&#1043;&#1077;&#1086;&#1092;&#1080;&#1079;_&#1089;&#1084;&#1077;&#1090;&#109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TEPLO.RU\ns1\&#1055;&#1088;&#1086;&#1077;&#1082;&#1090;&#1099;\&#1090;&#1077;&#1085;&#1076;&#1077;&#1088;\&#1052;&#1086;&#1076;&#1077;&#1088;&#1085;&#1080;&#1079;&#1072;&#1094;&#1080;&#1103;_r1\&#1051;&#1086;&#1090;10_301\Documents%20and%20Settings\gip\&#1056;&#1072;&#1073;&#1086;&#1095;&#1080;&#1081;%20&#1089;&#1090;&#1086;&#1083;\&#1057;&#1084;&#1077;&#1090;&#1099;_&#1043;&#1045;&#1054;&#1057;&#1058;&#1056;&#1054;&#1049;\Zarplata_1\&#1044;&#1077;&#1085;&#1080;&#1089;\&#1089;&#1086;&#1093;&#1088;&#1072;&#1085;&#1080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Docs\Zarplata_1\&#1044;&#1077;&#1085;&#1080;&#1089;\&#1089;&#1086;&#1093;&#1088;&#1072;&#1085;&#1080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KukreshZI\Local%20Settings\Temporary%20Internet%20Files\OLK7\Documents%20and%20Settings\091\&#1056;&#1072;&#1073;&#1086;&#1095;&#1080;&#1081;%20&#1089;&#1090;&#1086;&#1083;\&#1044;&#1086;&#1082;&#1091;&#1084;&#1077;&#1085;&#1090;&#1099;\&#1087;&#1088;&#1086;&#1075;&#1088;&#1072;&#1084;&#1084;&#1072;%202005%20&#1075;\&#1063;&#1077;&#1088;&#1085;&#1086;&#1084;&#1086;&#1088;&#1082;&#1072;\&#1048;&#1085;&#1078;&#1043;&#1077;&#1086;\&#1089;&#1091;&#1073;&#1087;&#1086;&#1076;&#1088;&#1103;&#1076;&#1085;&#1099;&#1081;\&#1057;&#1058;&#1056;&#1054;&#1049;&#1053;&#1045;&#1060;&#1058;&#1068;\&#1051;&#1054;&#1058;%2029%20&#1063;&#1058;&#1053;%20&#1076;.1601\&#1055;&#1077;&#1088;&#1074;&#1099;&#1081;%20&#1074;&#1072;&#1088;&#1080;&#1072;&#1085;&#1090;\1141-1156\11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Lucia\SMETI\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РП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  <sheetDataSet>
      <sheetData sheetId="0" refreshError="1"/>
      <sheetData sheetId="1" refreshError="1"/>
      <sheetData sheetId="2">
        <row r="6">
          <cell r="B6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  <sheetName val="Смета"/>
      <sheetName val="топо"/>
      <sheetName val="0404"/>
      <sheetName val="Шкаф"/>
      <sheetName val="5ОборРабМест(HP)"/>
      <sheetName val="к.84-к.83"/>
      <sheetName val="Коэфф1."/>
      <sheetName val="Прайс лист"/>
      <sheetName val="Прил 6.57"/>
      <sheetName val="СметаСводная"/>
      <sheetName val="Общая часть"/>
      <sheetName val="Сводная"/>
      <sheetName val="Лист опроса"/>
      <sheetName val="Зап-3- СЦ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  <sheetDataSet>
      <sheetData sheetId="0" refreshError="1"/>
      <sheetData sheetId="1">
        <row r="21">
          <cell r="D21">
            <v>12184.394235840109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  <sheetDataSet>
      <sheetData sheetId="0"/>
      <sheetData sheetId="1">
        <row r="26">
          <cell r="C26">
            <v>2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  <sheetDataSet>
      <sheetData sheetId="0"/>
      <sheetData sheetId="1">
        <row r="39">
          <cell r="Q39">
            <v>7456.9729799999996</v>
          </cell>
        </row>
      </sheetData>
      <sheetData sheetId="2">
        <row r="17">
          <cell r="P17">
            <v>1003.4628300000001</v>
          </cell>
        </row>
      </sheetData>
      <sheetData sheetId="3">
        <row r="38">
          <cell r="O38">
            <v>276699.80000000005</v>
          </cell>
        </row>
      </sheetData>
      <sheetData sheetId="4">
        <row r="84">
          <cell r="P84">
            <v>6419098.9900000002</v>
          </cell>
        </row>
      </sheetData>
      <sheetData sheetId="5">
        <row r="91">
          <cell r="L91">
            <v>1393945.7700000003</v>
          </cell>
        </row>
      </sheetData>
      <sheetData sheetId="6">
        <row r="55">
          <cell r="K55">
            <v>1901479.6099999999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ФУ"/>
      <sheetName val="ИГ1"/>
    </sheetNames>
    <sheetDataSet>
      <sheetData sheetId="0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КИ"/>
      <sheetName val="Суточная"/>
    </sheetNames>
    <sheetDataSet>
      <sheetData sheetId="0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ОИ_жд_(246,539)_Каштан_(план)"/>
      <sheetName val="Смета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R70"/>
  <sheetViews>
    <sheetView view="pageBreakPreview" topLeftCell="A4" zoomScaleNormal="100" zoomScaleSheetLayoutView="100" workbookViewId="0">
      <selection activeCell="I12" sqref="I12"/>
    </sheetView>
  </sheetViews>
  <sheetFormatPr defaultColWidth="14.140625" defaultRowHeight="12.75"/>
  <cols>
    <col min="1" max="1" width="5.28515625" style="297" customWidth="1"/>
    <col min="2" max="2" width="32.85546875" style="297" customWidth="1"/>
    <col min="3" max="3" width="13.140625" style="297" customWidth="1"/>
    <col min="4" max="4" width="14.140625" style="297" customWidth="1"/>
    <col min="5" max="5" width="12.85546875" style="297" customWidth="1"/>
    <col min="6" max="6" width="27.28515625" style="297" customWidth="1"/>
    <col min="7" max="8" width="17.7109375" style="297" customWidth="1"/>
    <col min="9" max="9" width="16.85546875" style="297" customWidth="1"/>
    <col min="10" max="10" width="13.28515625" style="297" customWidth="1"/>
    <col min="11" max="11" width="14.28515625" style="297" customWidth="1"/>
    <col min="12" max="12" width="14.42578125" style="297" customWidth="1"/>
    <col min="13" max="13" width="9.140625" style="297" customWidth="1"/>
    <col min="14" max="14" width="3.42578125" style="297" customWidth="1"/>
    <col min="15" max="16" width="9.7109375" style="297" customWidth="1"/>
    <col min="17" max="17" width="6.7109375" style="297" customWidth="1"/>
    <col min="18" max="252" width="9.140625" style="297" customWidth="1"/>
    <col min="253" max="253" width="5.28515625" style="297" customWidth="1"/>
    <col min="254" max="254" width="33.85546875" style="297" customWidth="1"/>
    <col min="255" max="255" width="10.28515625" style="297" customWidth="1"/>
    <col min="256" max="256" width="14.140625" style="297"/>
    <col min="257" max="257" width="5.28515625" style="297" customWidth="1"/>
    <col min="258" max="258" width="32.85546875" style="297" customWidth="1"/>
    <col min="259" max="259" width="13.140625" style="297" customWidth="1"/>
    <col min="260" max="260" width="14.140625" style="297" customWidth="1"/>
    <col min="261" max="261" width="12.85546875" style="297" customWidth="1"/>
    <col min="262" max="262" width="27.28515625" style="297" customWidth="1"/>
    <col min="263" max="264" width="17.7109375" style="297" customWidth="1"/>
    <col min="265" max="265" width="16.85546875" style="297" customWidth="1"/>
    <col min="266" max="266" width="13.28515625" style="297" customWidth="1"/>
    <col min="267" max="267" width="14.28515625" style="297" customWidth="1"/>
    <col min="268" max="268" width="14.42578125" style="297" customWidth="1"/>
    <col min="269" max="269" width="9.140625" style="297" customWidth="1"/>
    <col min="270" max="270" width="3.42578125" style="297" customWidth="1"/>
    <col min="271" max="272" width="9.7109375" style="297" customWidth="1"/>
    <col min="273" max="273" width="6.7109375" style="297" customWidth="1"/>
    <col min="274" max="508" width="9.140625" style="297" customWidth="1"/>
    <col min="509" max="509" width="5.28515625" style="297" customWidth="1"/>
    <col min="510" max="510" width="33.85546875" style="297" customWidth="1"/>
    <col min="511" max="511" width="10.28515625" style="297" customWidth="1"/>
    <col min="512" max="512" width="14.140625" style="297"/>
    <col min="513" max="513" width="5.28515625" style="297" customWidth="1"/>
    <col min="514" max="514" width="32.85546875" style="297" customWidth="1"/>
    <col min="515" max="515" width="13.140625" style="297" customWidth="1"/>
    <col min="516" max="516" width="14.140625" style="297" customWidth="1"/>
    <col min="517" max="517" width="12.85546875" style="297" customWidth="1"/>
    <col min="518" max="518" width="27.28515625" style="297" customWidth="1"/>
    <col min="519" max="520" width="17.7109375" style="297" customWidth="1"/>
    <col min="521" max="521" width="16.85546875" style="297" customWidth="1"/>
    <col min="522" max="522" width="13.28515625" style="297" customWidth="1"/>
    <col min="523" max="523" width="14.28515625" style="297" customWidth="1"/>
    <col min="524" max="524" width="14.42578125" style="297" customWidth="1"/>
    <col min="525" max="525" width="9.140625" style="297" customWidth="1"/>
    <col min="526" max="526" width="3.42578125" style="297" customWidth="1"/>
    <col min="527" max="528" width="9.7109375" style="297" customWidth="1"/>
    <col min="529" max="529" width="6.7109375" style="297" customWidth="1"/>
    <col min="530" max="764" width="9.140625" style="297" customWidth="1"/>
    <col min="765" max="765" width="5.28515625" style="297" customWidth="1"/>
    <col min="766" max="766" width="33.85546875" style="297" customWidth="1"/>
    <col min="767" max="767" width="10.28515625" style="297" customWidth="1"/>
    <col min="768" max="768" width="14.140625" style="297"/>
    <col min="769" max="769" width="5.28515625" style="297" customWidth="1"/>
    <col min="770" max="770" width="32.85546875" style="297" customWidth="1"/>
    <col min="771" max="771" width="13.140625" style="297" customWidth="1"/>
    <col min="772" max="772" width="14.140625" style="297" customWidth="1"/>
    <col min="773" max="773" width="12.85546875" style="297" customWidth="1"/>
    <col min="774" max="774" width="27.28515625" style="297" customWidth="1"/>
    <col min="775" max="776" width="17.7109375" style="297" customWidth="1"/>
    <col min="777" max="777" width="16.85546875" style="297" customWidth="1"/>
    <col min="778" max="778" width="13.28515625" style="297" customWidth="1"/>
    <col min="779" max="779" width="14.28515625" style="297" customWidth="1"/>
    <col min="780" max="780" width="14.42578125" style="297" customWidth="1"/>
    <col min="781" max="781" width="9.140625" style="297" customWidth="1"/>
    <col min="782" max="782" width="3.42578125" style="297" customWidth="1"/>
    <col min="783" max="784" width="9.7109375" style="297" customWidth="1"/>
    <col min="785" max="785" width="6.7109375" style="297" customWidth="1"/>
    <col min="786" max="1020" width="9.140625" style="297" customWidth="1"/>
    <col min="1021" max="1021" width="5.28515625" style="297" customWidth="1"/>
    <col min="1022" max="1022" width="33.85546875" style="297" customWidth="1"/>
    <col min="1023" max="1023" width="10.28515625" style="297" customWidth="1"/>
    <col min="1024" max="1024" width="14.140625" style="297"/>
    <col min="1025" max="1025" width="5.28515625" style="297" customWidth="1"/>
    <col min="1026" max="1026" width="32.85546875" style="297" customWidth="1"/>
    <col min="1027" max="1027" width="13.140625" style="297" customWidth="1"/>
    <col min="1028" max="1028" width="14.140625" style="297" customWidth="1"/>
    <col min="1029" max="1029" width="12.85546875" style="297" customWidth="1"/>
    <col min="1030" max="1030" width="27.28515625" style="297" customWidth="1"/>
    <col min="1031" max="1032" width="17.7109375" style="297" customWidth="1"/>
    <col min="1033" max="1033" width="16.85546875" style="297" customWidth="1"/>
    <col min="1034" max="1034" width="13.28515625" style="297" customWidth="1"/>
    <col min="1035" max="1035" width="14.28515625" style="297" customWidth="1"/>
    <col min="1036" max="1036" width="14.42578125" style="297" customWidth="1"/>
    <col min="1037" max="1037" width="9.140625" style="297" customWidth="1"/>
    <col min="1038" max="1038" width="3.42578125" style="297" customWidth="1"/>
    <col min="1039" max="1040" width="9.7109375" style="297" customWidth="1"/>
    <col min="1041" max="1041" width="6.7109375" style="297" customWidth="1"/>
    <col min="1042" max="1276" width="9.140625" style="297" customWidth="1"/>
    <col min="1277" max="1277" width="5.28515625" style="297" customWidth="1"/>
    <col min="1278" max="1278" width="33.85546875" style="297" customWidth="1"/>
    <col min="1279" max="1279" width="10.28515625" style="297" customWidth="1"/>
    <col min="1280" max="1280" width="14.140625" style="297"/>
    <col min="1281" max="1281" width="5.28515625" style="297" customWidth="1"/>
    <col min="1282" max="1282" width="32.85546875" style="297" customWidth="1"/>
    <col min="1283" max="1283" width="13.140625" style="297" customWidth="1"/>
    <col min="1284" max="1284" width="14.140625" style="297" customWidth="1"/>
    <col min="1285" max="1285" width="12.85546875" style="297" customWidth="1"/>
    <col min="1286" max="1286" width="27.28515625" style="297" customWidth="1"/>
    <col min="1287" max="1288" width="17.7109375" style="297" customWidth="1"/>
    <col min="1289" max="1289" width="16.85546875" style="297" customWidth="1"/>
    <col min="1290" max="1290" width="13.28515625" style="297" customWidth="1"/>
    <col min="1291" max="1291" width="14.28515625" style="297" customWidth="1"/>
    <col min="1292" max="1292" width="14.42578125" style="297" customWidth="1"/>
    <col min="1293" max="1293" width="9.140625" style="297" customWidth="1"/>
    <col min="1294" max="1294" width="3.42578125" style="297" customWidth="1"/>
    <col min="1295" max="1296" width="9.7109375" style="297" customWidth="1"/>
    <col min="1297" max="1297" width="6.7109375" style="297" customWidth="1"/>
    <col min="1298" max="1532" width="9.140625" style="297" customWidth="1"/>
    <col min="1533" max="1533" width="5.28515625" style="297" customWidth="1"/>
    <col min="1534" max="1534" width="33.85546875" style="297" customWidth="1"/>
    <col min="1535" max="1535" width="10.28515625" style="297" customWidth="1"/>
    <col min="1536" max="1536" width="14.140625" style="297"/>
    <col min="1537" max="1537" width="5.28515625" style="297" customWidth="1"/>
    <col min="1538" max="1538" width="32.85546875" style="297" customWidth="1"/>
    <col min="1539" max="1539" width="13.140625" style="297" customWidth="1"/>
    <col min="1540" max="1540" width="14.140625" style="297" customWidth="1"/>
    <col min="1541" max="1541" width="12.85546875" style="297" customWidth="1"/>
    <col min="1542" max="1542" width="27.28515625" style="297" customWidth="1"/>
    <col min="1543" max="1544" width="17.7109375" style="297" customWidth="1"/>
    <col min="1545" max="1545" width="16.85546875" style="297" customWidth="1"/>
    <col min="1546" max="1546" width="13.28515625" style="297" customWidth="1"/>
    <col min="1547" max="1547" width="14.28515625" style="297" customWidth="1"/>
    <col min="1548" max="1548" width="14.42578125" style="297" customWidth="1"/>
    <col min="1549" max="1549" width="9.140625" style="297" customWidth="1"/>
    <col min="1550" max="1550" width="3.42578125" style="297" customWidth="1"/>
    <col min="1551" max="1552" width="9.7109375" style="297" customWidth="1"/>
    <col min="1553" max="1553" width="6.7109375" style="297" customWidth="1"/>
    <col min="1554" max="1788" width="9.140625" style="297" customWidth="1"/>
    <col min="1789" max="1789" width="5.28515625" style="297" customWidth="1"/>
    <col min="1790" max="1790" width="33.85546875" style="297" customWidth="1"/>
    <col min="1791" max="1791" width="10.28515625" style="297" customWidth="1"/>
    <col min="1792" max="1792" width="14.140625" style="297"/>
    <col min="1793" max="1793" width="5.28515625" style="297" customWidth="1"/>
    <col min="1794" max="1794" width="32.85546875" style="297" customWidth="1"/>
    <col min="1795" max="1795" width="13.140625" style="297" customWidth="1"/>
    <col min="1796" max="1796" width="14.140625" style="297" customWidth="1"/>
    <col min="1797" max="1797" width="12.85546875" style="297" customWidth="1"/>
    <col min="1798" max="1798" width="27.28515625" style="297" customWidth="1"/>
    <col min="1799" max="1800" width="17.7109375" style="297" customWidth="1"/>
    <col min="1801" max="1801" width="16.85546875" style="297" customWidth="1"/>
    <col min="1802" max="1802" width="13.28515625" style="297" customWidth="1"/>
    <col min="1803" max="1803" width="14.28515625" style="297" customWidth="1"/>
    <col min="1804" max="1804" width="14.42578125" style="297" customWidth="1"/>
    <col min="1805" max="1805" width="9.140625" style="297" customWidth="1"/>
    <col min="1806" max="1806" width="3.42578125" style="297" customWidth="1"/>
    <col min="1807" max="1808" width="9.7109375" style="297" customWidth="1"/>
    <col min="1809" max="1809" width="6.7109375" style="297" customWidth="1"/>
    <col min="1810" max="2044" width="9.140625" style="297" customWidth="1"/>
    <col min="2045" max="2045" width="5.28515625" style="297" customWidth="1"/>
    <col min="2046" max="2046" width="33.85546875" style="297" customWidth="1"/>
    <col min="2047" max="2047" width="10.28515625" style="297" customWidth="1"/>
    <col min="2048" max="2048" width="14.140625" style="297"/>
    <col min="2049" max="2049" width="5.28515625" style="297" customWidth="1"/>
    <col min="2050" max="2050" width="32.85546875" style="297" customWidth="1"/>
    <col min="2051" max="2051" width="13.140625" style="297" customWidth="1"/>
    <col min="2052" max="2052" width="14.140625" style="297" customWidth="1"/>
    <col min="2053" max="2053" width="12.85546875" style="297" customWidth="1"/>
    <col min="2054" max="2054" width="27.28515625" style="297" customWidth="1"/>
    <col min="2055" max="2056" width="17.7109375" style="297" customWidth="1"/>
    <col min="2057" max="2057" width="16.85546875" style="297" customWidth="1"/>
    <col min="2058" max="2058" width="13.28515625" style="297" customWidth="1"/>
    <col min="2059" max="2059" width="14.28515625" style="297" customWidth="1"/>
    <col min="2060" max="2060" width="14.42578125" style="297" customWidth="1"/>
    <col min="2061" max="2061" width="9.140625" style="297" customWidth="1"/>
    <col min="2062" max="2062" width="3.42578125" style="297" customWidth="1"/>
    <col min="2063" max="2064" width="9.7109375" style="297" customWidth="1"/>
    <col min="2065" max="2065" width="6.7109375" style="297" customWidth="1"/>
    <col min="2066" max="2300" width="9.140625" style="297" customWidth="1"/>
    <col min="2301" max="2301" width="5.28515625" style="297" customWidth="1"/>
    <col min="2302" max="2302" width="33.85546875" style="297" customWidth="1"/>
    <col min="2303" max="2303" width="10.28515625" style="297" customWidth="1"/>
    <col min="2304" max="2304" width="14.140625" style="297"/>
    <col min="2305" max="2305" width="5.28515625" style="297" customWidth="1"/>
    <col min="2306" max="2306" width="32.85546875" style="297" customWidth="1"/>
    <col min="2307" max="2307" width="13.140625" style="297" customWidth="1"/>
    <col min="2308" max="2308" width="14.140625" style="297" customWidth="1"/>
    <col min="2309" max="2309" width="12.85546875" style="297" customWidth="1"/>
    <col min="2310" max="2310" width="27.28515625" style="297" customWidth="1"/>
    <col min="2311" max="2312" width="17.7109375" style="297" customWidth="1"/>
    <col min="2313" max="2313" width="16.85546875" style="297" customWidth="1"/>
    <col min="2314" max="2314" width="13.28515625" style="297" customWidth="1"/>
    <col min="2315" max="2315" width="14.28515625" style="297" customWidth="1"/>
    <col min="2316" max="2316" width="14.42578125" style="297" customWidth="1"/>
    <col min="2317" max="2317" width="9.140625" style="297" customWidth="1"/>
    <col min="2318" max="2318" width="3.42578125" style="297" customWidth="1"/>
    <col min="2319" max="2320" width="9.7109375" style="297" customWidth="1"/>
    <col min="2321" max="2321" width="6.7109375" style="297" customWidth="1"/>
    <col min="2322" max="2556" width="9.140625" style="297" customWidth="1"/>
    <col min="2557" max="2557" width="5.28515625" style="297" customWidth="1"/>
    <col min="2558" max="2558" width="33.85546875" style="297" customWidth="1"/>
    <col min="2559" max="2559" width="10.28515625" style="297" customWidth="1"/>
    <col min="2560" max="2560" width="14.140625" style="297"/>
    <col min="2561" max="2561" width="5.28515625" style="297" customWidth="1"/>
    <col min="2562" max="2562" width="32.85546875" style="297" customWidth="1"/>
    <col min="2563" max="2563" width="13.140625" style="297" customWidth="1"/>
    <col min="2564" max="2564" width="14.140625" style="297" customWidth="1"/>
    <col min="2565" max="2565" width="12.85546875" style="297" customWidth="1"/>
    <col min="2566" max="2566" width="27.28515625" style="297" customWidth="1"/>
    <col min="2567" max="2568" width="17.7109375" style="297" customWidth="1"/>
    <col min="2569" max="2569" width="16.85546875" style="297" customWidth="1"/>
    <col min="2570" max="2570" width="13.28515625" style="297" customWidth="1"/>
    <col min="2571" max="2571" width="14.28515625" style="297" customWidth="1"/>
    <col min="2572" max="2572" width="14.42578125" style="297" customWidth="1"/>
    <col min="2573" max="2573" width="9.140625" style="297" customWidth="1"/>
    <col min="2574" max="2574" width="3.42578125" style="297" customWidth="1"/>
    <col min="2575" max="2576" width="9.7109375" style="297" customWidth="1"/>
    <col min="2577" max="2577" width="6.7109375" style="297" customWidth="1"/>
    <col min="2578" max="2812" width="9.140625" style="297" customWidth="1"/>
    <col min="2813" max="2813" width="5.28515625" style="297" customWidth="1"/>
    <col min="2814" max="2814" width="33.85546875" style="297" customWidth="1"/>
    <col min="2815" max="2815" width="10.28515625" style="297" customWidth="1"/>
    <col min="2816" max="2816" width="14.140625" style="297"/>
    <col min="2817" max="2817" width="5.28515625" style="297" customWidth="1"/>
    <col min="2818" max="2818" width="32.85546875" style="297" customWidth="1"/>
    <col min="2819" max="2819" width="13.140625" style="297" customWidth="1"/>
    <col min="2820" max="2820" width="14.140625" style="297" customWidth="1"/>
    <col min="2821" max="2821" width="12.85546875" style="297" customWidth="1"/>
    <col min="2822" max="2822" width="27.28515625" style="297" customWidth="1"/>
    <col min="2823" max="2824" width="17.7109375" style="297" customWidth="1"/>
    <col min="2825" max="2825" width="16.85546875" style="297" customWidth="1"/>
    <col min="2826" max="2826" width="13.28515625" style="297" customWidth="1"/>
    <col min="2827" max="2827" width="14.28515625" style="297" customWidth="1"/>
    <col min="2828" max="2828" width="14.42578125" style="297" customWidth="1"/>
    <col min="2829" max="2829" width="9.140625" style="297" customWidth="1"/>
    <col min="2830" max="2830" width="3.42578125" style="297" customWidth="1"/>
    <col min="2831" max="2832" width="9.7109375" style="297" customWidth="1"/>
    <col min="2833" max="2833" width="6.7109375" style="297" customWidth="1"/>
    <col min="2834" max="3068" width="9.140625" style="297" customWidth="1"/>
    <col min="3069" max="3069" width="5.28515625" style="297" customWidth="1"/>
    <col min="3070" max="3070" width="33.85546875" style="297" customWidth="1"/>
    <col min="3071" max="3071" width="10.28515625" style="297" customWidth="1"/>
    <col min="3072" max="3072" width="14.140625" style="297"/>
    <col min="3073" max="3073" width="5.28515625" style="297" customWidth="1"/>
    <col min="3074" max="3074" width="32.85546875" style="297" customWidth="1"/>
    <col min="3075" max="3075" width="13.140625" style="297" customWidth="1"/>
    <col min="3076" max="3076" width="14.140625" style="297" customWidth="1"/>
    <col min="3077" max="3077" width="12.85546875" style="297" customWidth="1"/>
    <col min="3078" max="3078" width="27.28515625" style="297" customWidth="1"/>
    <col min="3079" max="3080" width="17.7109375" style="297" customWidth="1"/>
    <col min="3081" max="3081" width="16.85546875" style="297" customWidth="1"/>
    <col min="3082" max="3082" width="13.28515625" style="297" customWidth="1"/>
    <col min="3083" max="3083" width="14.28515625" style="297" customWidth="1"/>
    <col min="3084" max="3084" width="14.42578125" style="297" customWidth="1"/>
    <col min="3085" max="3085" width="9.140625" style="297" customWidth="1"/>
    <col min="3086" max="3086" width="3.42578125" style="297" customWidth="1"/>
    <col min="3087" max="3088" width="9.7109375" style="297" customWidth="1"/>
    <col min="3089" max="3089" width="6.7109375" style="297" customWidth="1"/>
    <col min="3090" max="3324" width="9.140625" style="297" customWidth="1"/>
    <col min="3325" max="3325" width="5.28515625" style="297" customWidth="1"/>
    <col min="3326" max="3326" width="33.85546875" style="297" customWidth="1"/>
    <col min="3327" max="3327" width="10.28515625" style="297" customWidth="1"/>
    <col min="3328" max="3328" width="14.140625" style="297"/>
    <col min="3329" max="3329" width="5.28515625" style="297" customWidth="1"/>
    <col min="3330" max="3330" width="32.85546875" style="297" customWidth="1"/>
    <col min="3331" max="3331" width="13.140625" style="297" customWidth="1"/>
    <col min="3332" max="3332" width="14.140625" style="297" customWidth="1"/>
    <col min="3333" max="3333" width="12.85546875" style="297" customWidth="1"/>
    <col min="3334" max="3334" width="27.28515625" style="297" customWidth="1"/>
    <col min="3335" max="3336" width="17.7109375" style="297" customWidth="1"/>
    <col min="3337" max="3337" width="16.85546875" style="297" customWidth="1"/>
    <col min="3338" max="3338" width="13.28515625" style="297" customWidth="1"/>
    <col min="3339" max="3339" width="14.28515625" style="297" customWidth="1"/>
    <col min="3340" max="3340" width="14.42578125" style="297" customWidth="1"/>
    <col min="3341" max="3341" width="9.140625" style="297" customWidth="1"/>
    <col min="3342" max="3342" width="3.42578125" style="297" customWidth="1"/>
    <col min="3343" max="3344" width="9.7109375" style="297" customWidth="1"/>
    <col min="3345" max="3345" width="6.7109375" style="297" customWidth="1"/>
    <col min="3346" max="3580" width="9.140625" style="297" customWidth="1"/>
    <col min="3581" max="3581" width="5.28515625" style="297" customWidth="1"/>
    <col min="3582" max="3582" width="33.85546875" style="297" customWidth="1"/>
    <col min="3583" max="3583" width="10.28515625" style="297" customWidth="1"/>
    <col min="3584" max="3584" width="14.140625" style="297"/>
    <col min="3585" max="3585" width="5.28515625" style="297" customWidth="1"/>
    <col min="3586" max="3586" width="32.85546875" style="297" customWidth="1"/>
    <col min="3587" max="3587" width="13.140625" style="297" customWidth="1"/>
    <col min="3588" max="3588" width="14.140625" style="297" customWidth="1"/>
    <col min="3589" max="3589" width="12.85546875" style="297" customWidth="1"/>
    <col min="3590" max="3590" width="27.28515625" style="297" customWidth="1"/>
    <col min="3591" max="3592" width="17.7109375" style="297" customWidth="1"/>
    <col min="3593" max="3593" width="16.85546875" style="297" customWidth="1"/>
    <col min="3594" max="3594" width="13.28515625" style="297" customWidth="1"/>
    <col min="3595" max="3595" width="14.28515625" style="297" customWidth="1"/>
    <col min="3596" max="3596" width="14.42578125" style="297" customWidth="1"/>
    <col min="3597" max="3597" width="9.140625" style="297" customWidth="1"/>
    <col min="3598" max="3598" width="3.42578125" style="297" customWidth="1"/>
    <col min="3599" max="3600" width="9.7109375" style="297" customWidth="1"/>
    <col min="3601" max="3601" width="6.7109375" style="297" customWidth="1"/>
    <col min="3602" max="3836" width="9.140625" style="297" customWidth="1"/>
    <col min="3837" max="3837" width="5.28515625" style="297" customWidth="1"/>
    <col min="3838" max="3838" width="33.85546875" style="297" customWidth="1"/>
    <col min="3839" max="3839" width="10.28515625" style="297" customWidth="1"/>
    <col min="3840" max="3840" width="14.140625" style="297"/>
    <col min="3841" max="3841" width="5.28515625" style="297" customWidth="1"/>
    <col min="3842" max="3842" width="32.85546875" style="297" customWidth="1"/>
    <col min="3843" max="3843" width="13.140625" style="297" customWidth="1"/>
    <col min="3844" max="3844" width="14.140625" style="297" customWidth="1"/>
    <col min="3845" max="3845" width="12.85546875" style="297" customWidth="1"/>
    <col min="3846" max="3846" width="27.28515625" style="297" customWidth="1"/>
    <col min="3847" max="3848" width="17.7109375" style="297" customWidth="1"/>
    <col min="3849" max="3849" width="16.85546875" style="297" customWidth="1"/>
    <col min="3850" max="3850" width="13.28515625" style="297" customWidth="1"/>
    <col min="3851" max="3851" width="14.28515625" style="297" customWidth="1"/>
    <col min="3852" max="3852" width="14.42578125" style="297" customWidth="1"/>
    <col min="3853" max="3853" width="9.140625" style="297" customWidth="1"/>
    <col min="3854" max="3854" width="3.42578125" style="297" customWidth="1"/>
    <col min="3855" max="3856" width="9.7109375" style="297" customWidth="1"/>
    <col min="3857" max="3857" width="6.7109375" style="297" customWidth="1"/>
    <col min="3858" max="4092" width="9.140625" style="297" customWidth="1"/>
    <col min="4093" max="4093" width="5.28515625" style="297" customWidth="1"/>
    <col min="4094" max="4094" width="33.85546875" style="297" customWidth="1"/>
    <col min="4095" max="4095" width="10.28515625" style="297" customWidth="1"/>
    <col min="4096" max="4096" width="14.140625" style="297"/>
    <col min="4097" max="4097" width="5.28515625" style="297" customWidth="1"/>
    <col min="4098" max="4098" width="32.85546875" style="297" customWidth="1"/>
    <col min="4099" max="4099" width="13.140625" style="297" customWidth="1"/>
    <col min="4100" max="4100" width="14.140625" style="297" customWidth="1"/>
    <col min="4101" max="4101" width="12.85546875" style="297" customWidth="1"/>
    <col min="4102" max="4102" width="27.28515625" style="297" customWidth="1"/>
    <col min="4103" max="4104" width="17.7109375" style="297" customWidth="1"/>
    <col min="4105" max="4105" width="16.85546875" style="297" customWidth="1"/>
    <col min="4106" max="4106" width="13.28515625" style="297" customWidth="1"/>
    <col min="4107" max="4107" width="14.28515625" style="297" customWidth="1"/>
    <col min="4108" max="4108" width="14.42578125" style="297" customWidth="1"/>
    <col min="4109" max="4109" width="9.140625" style="297" customWidth="1"/>
    <col min="4110" max="4110" width="3.42578125" style="297" customWidth="1"/>
    <col min="4111" max="4112" width="9.7109375" style="297" customWidth="1"/>
    <col min="4113" max="4113" width="6.7109375" style="297" customWidth="1"/>
    <col min="4114" max="4348" width="9.140625" style="297" customWidth="1"/>
    <col min="4349" max="4349" width="5.28515625" style="297" customWidth="1"/>
    <col min="4350" max="4350" width="33.85546875" style="297" customWidth="1"/>
    <col min="4351" max="4351" width="10.28515625" style="297" customWidth="1"/>
    <col min="4352" max="4352" width="14.140625" style="297"/>
    <col min="4353" max="4353" width="5.28515625" style="297" customWidth="1"/>
    <col min="4354" max="4354" width="32.85546875" style="297" customWidth="1"/>
    <col min="4355" max="4355" width="13.140625" style="297" customWidth="1"/>
    <col min="4356" max="4356" width="14.140625" style="297" customWidth="1"/>
    <col min="4357" max="4357" width="12.85546875" style="297" customWidth="1"/>
    <col min="4358" max="4358" width="27.28515625" style="297" customWidth="1"/>
    <col min="4359" max="4360" width="17.7109375" style="297" customWidth="1"/>
    <col min="4361" max="4361" width="16.85546875" style="297" customWidth="1"/>
    <col min="4362" max="4362" width="13.28515625" style="297" customWidth="1"/>
    <col min="4363" max="4363" width="14.28515625" style="297" customWidth="1"/>
    <col min="4364" max="4364" width="14.42578125" style="297" customWidth="1"/>
    <col min="4365" max="4365" width="9.140625" style="297" customWidth="1"/>
    <col min="4366" max="4366" width="3.42578125" style="297" customWidth="1"/>
    <col min="4367" max="4368" width="9.7109375" style="297" customWidth="1"/>
    <col min="4369" max="4369" width="6.7109375" style="297" customWidth="1"/>
    <col min="4370" max="4604" width="9.140625" style="297" customWidth="1"/>
    <col min="4605" max="4605" width="5.28515625" style="297" customWidth="1"/>
    <col min="4606" max="4606" width="33.85546875" style="297" customWidth="1"/>
    <col min="4607" max="4607" width="10.28515625" style="297" customWidth="1"/>
    <col min="4608" max="4608" width="14.140625" style="297"/>
    <col min="4609" max="4609" width="5.28515625" style="297" customWidth="1"/>
    <col min="4610" max="4610" width="32.85546875" style="297" customWidth="1"/>
    <col min="4611" max="4611" width="13.140625" style="297" customWidth="1"/>
    <col min="4612" max="4612" width="14.140625" style="297" customWidth="1"/>
    <col min="4613" max="4613" width="12.85546875" style="297" customWidth="1"/>
    <col min="4614" max="4614" width="27.28515625" style="297" customWidth="1"/>
    <col min="4615" max="4616" width="17.7109375" style="297" customWidth="1"/>
    <col min="4617" max="4617" width="16.85546875" style="297" customWidth="1"/>
    <col min="4618" max="4618" width="13.28515625" style="297" customWidth="1"/>
    <col min="4619" max="4619" width="14.28515625" style="297" customWidth="1"/>
    <col min="4620" max="4620" width="14.42578125" style="297" customWidth="1"/>
    <col min="4621" max="4621" width="9.140625" style="297" customWidth="1"/>
    <col min="4622" max="4622" width="3.42578125" style="297" customWidth="1"/>
    <col min="4623" max="4624" width="9.7109375" style="297" customWidth="1"/>
    <col min="4625" max="4625" width="6.7109375" style="297" customWidth="1"/>
    <col min="4626" max="4860" width="9.140625" style="297" customWidth="1"/>
    <col min="4861" max="4861" width="5.28515625" style="297" customWidth="1"/>
    <col min="4862" max="4862" width="33.85546875" style="297" customWidth="1"/>
    <col min="4863" max="4863" width="10.28515625" style="297" customWidth="1"/>
    <col min="4864" max="4864" width="14.140625" style="297"/>
    <col min="4865" max="4865" width="5.28515625" style="297" customWidth="1"/>
    <col min="4866" max="4866" width="32.85546875" style="297" customWidth="1"/>
    <col min="4867" max="4867" width="13.140625" style="297" customWidth="1"/>
    <col min="4868" max="4868" width="14.140625" style="297" customWidth="1"/>
    <col min="4869" max="4869" width="12.85546875" style="297" customWidth="1"/>
    <col min="4870" max="4870" width="27.28515625" style="297" customWidth="1"/>
    <col min="4871" max="4872" width="17.7109375" style="297" customWidth="1"/>
    <col min="4873" max="4873" width="16.85546875" style="297" customWidth="1"/>
    <col min="4874" max="4874" width="13.28515625" style="297" customWidth="1"/>
    <col min="4875" max="4875" width="14.28515625" style="297" customWidth="1"/>
    <col min="4876" max="4876" width="14.42578125" style="297" customWidth="1"/>
    <col min="4877" max="4877" width="9.140625" style="297" customWidth="1"/>
    <col min="4878" max="4878" width="3.42578125" style="297" customWidth="1"/>
    <col min="4879" max="4880" width="9.7109375" style="297" customWidth="1"/>
    <col min="4881" max="4881" width="6.7109375" style="297" customWidth="1"/>
    <col min="4882" max="5116" width="9.140625" style="297" customWidth="1"/>
    <col min="5117" max="5117" width="5.28515625" style="297" customWidth="1"/>
    <col min="5118" max="5118" width="33.85546875" style="297" customWidth="1"/>
    <col min="5119" max="5119" width="10.28515625" style="297" customWidth="1"/>
    <col min="5120" max="5120" width="14.140625" style="297"/>
    <col min="5121" max="5121" width="5.28515625" style="297" customWidth="1"/>
    <col min="5122" max="5122" width="32.85546875" style="297" customWidth="1"/>
    <col min="5123" max="5123" width="13.140625" style="297" customWidth="1"/>
    <col min="5124" max="5124" width="14.140625" style="297" customWidth="1"/>
    <col min="5125" max="5125" width="12.85546875" style="297" customWidth="1"/>
    <col min="5126" max="5126" width="27.28515625" style="297" customWidth="1"/>
    <col min="5127" max="5128" width="17.7109375" style="297" customWidth="1"/>
    <col min="5129" max="5129" width="16.85546875" style="297" customWidth="1"/>
    <col min="5130" max="5130" width="13.28515625" style="297" customWidth="1"/>
    <col min="5131" max="5131" width="14.28515625" style="297" customWidth="1"/>
    <col min="5132" max="5132" width="14.42578125" style="297" customWidth="1"/>
    <col min="5133" max="5133" width="9.140625" style="297" customWidth="1"/>
    <col min="5134" max="5134" width="3.42578125" style="297" customWidth="1"/>
    <col min="5135" max="5136" width="9.7109375" style="297" customWidth="1"/>
    <col min="5137" max="5137" width="6.7109375" style="297" customWidth="1"/>
    <col min="5138" max="5372" width="9.140625" style="297" customWidth="1"/>
    <col min="5373" max="5373" width="5.28515625" style="297" customWidth="1"/>
    <col min="5374" max="5374" width="33.85546875" style="297" customWidth="1"/>
    <col min="5375" max="5375" width="10.28515625" style="297" customWidth="1"/>
    <col min="5376" max="5376" width="14.140625" style="297"/>
    <col min="5377" max="5377" width="5.28515625" style="297" customWidth="1"/>
    <col min="5378" max="5378" width="32.85546875" style="297" customWidth="1"/>
    <col min="5379" max="5379" width="13.140625" style="297" customWidth="1"/>
    <col min="5380" max="5380" width="14.140625" style="297" customWidth="1"/>
    <col min="5381" max="5381" width="12.85546875" style="297" customWidth="1"/>
    <col min="5382" max="5382" width="27.28515625" style="297" customWidth="1"/>
    <col min="5383" max="5384" width="17.7109375" style="297" customWidth="1"/>
    <col min="5385" max="5385" width="16.85546875" style="297" customWidth="1"/>
    <col min="5386" max="5386" width="13.28515625" style="297" customWidth="1"/>
    <col min="5387" max="5387" width="14.28515625" style="297" customWidth="1"/>
    <col min="5388" max="5388" width="14.42578125" style="297" customWidth="1"/>
    <col min="5389" max="5389" width="9.140625" style="297" customWidth="1"/>
    <col min="5390" max="5390" width="3.42578125" style="297" customWidth="1"/>
    <col min="5391" max="5392" width="9.7109375" style="297" customWidth="1"/>
    <col min="5393" max="5393" width="6.7109375" style="297" customWidth="1"/>
    <col min="5394" max="5628" width="9.140625" style="297" customWidth="1"/>
    <col min="5629" max="5629" width="5.28515625" style="297" customWidth="1"/>
    <col min="5630" max="5630" width="33.85546875" style="297" customWidth="1"/>
    <col min="5631" max="5631" width="10.28515625" style="297" customWidth="1"/>
    <col min="5632" max="5632" width="14.140625" style="297"/>
    <col min="5633" max="5633" width="5.28515625" style="297" customWidth="1"/>
    <col min="5634" max="5634" width="32.85546875" style="297" customWidth="1"/>
    <col min="5635" max="5635" width="13.140625" style="297" customWidth="1"/>
    <col min="5636" max="5636" width="14.140625" style="297" customWidth="1"/>
    <col min="5637" max="5637" width="12.85546875" style="297" customWidth="1"/>
    <col min="5638" max="5638" width="27.28515625" style="297" customWidth="1"/>
    <col min="5639" max="5640" width="17.7109375" style="297" customWidth="1"/>
    <col min="5641" max="5641" width="16.85546875" style="297" customWidth="1"/>
    <col min="5642" max="5642" width="13.28515625" style="297" customWidth="1"/>
    <col min="5643" max="5643" width="14.28515625" style="297" customWidth="1"/>
    <col min="5644" max="5644" width="14.42578125" style="297" customWidth="1"/>
    <col min="5645" max="5645" width="9.140625" style="297" customWidth="1"/>
    <col min="5646" max="5646" width="3.42578125" style="297" customWidth="1"/>
    <col min="5647" max="5648" width="9.7109375" style="297" customWidth="1"/>
    <col min="5649" max="5649" width="6.7109375" style="297" customWidth="1"/>
    <col min="5650" max="5884" width="9.140625" style="297" customWidth="1"/>
    <col min="5885" max="5885" width="5.28515625" style="297" customWidth="1"/>
    <col min="5886" max="5886" width="33.85546875" style="297" customWidth="1"/>
    <col min="5887" max="5887" width="10.28515625" style="297" customWidth="1"/>
    <col min="5888" max="5888" width="14.140625" style="297"/>
    <col min="5889" max="5889" width="5.28515625" style="297" customWidth="1"/>
    <col min="5890" max="5890" width="32.85546875" style="297" customWidth="1"/>
    <col min="5891" max="5891" width="13.140625" style="297" customWidth="1"/>
    <col min="5892" max="5892" width="14.140625" style="297" customWidth="1"/>
    <col min="5893" max="5893" width="12.85546875" style="297" customWidth="1"/>
    <col min="5894" max="5894" width="27.28515625" style="297" customWidth="1"/>
    <col min="5895" max="5896" width="17.7109375" style="297" customWidth="1"/>
    <col min="5897" max="5897" width="16.85546875" style="297" customWidth="1"/>
    <col min="5898" max="5898" width="13.28515625" style="297" customWidth="1"/>
    <col min="5899" max="5899" width="14.28515625" style="297" customWidth="1"/>
    <col min="5900" max="5900" width="14.42578125" style="297" customWidth="1"/>
    <col min="5901" max="5901" width="9.140625" style="297" customWidth="1"/>
    <col min="5902" max="5902" width="3.42578125" style="297" customWidth="1"/>
    <col min="5903" max="5904" width="9.7109375" style="297" customWidth="1"/>
    <col min="5905" max="5905" width="6.7109375" style="297" customWidth="1"/>
    <col min="5906" max="6140" width="9.140625" style="297" customWidth="1"/>
    <col min="6141" max="6141" width="5.28515625" style="297" customWidth="1"/>
    <col min="6142" max="6142" width="33.85546875" style="297" customWidth="1"/>
    <col min="6143" max="6143" width="10.28515625" style="297" customWidth="1"/>
    <col min="6144" max="6144" width="14.140625" style="297"/>
    <col min="6145" max="6145" width="5.28515625" style="297" customWidth="1"/>
    <col min="6146" max="6146" width="32.85546875" style="297" customWidth="1"/>
    <col min="6147" max="6147" width="13.140625" style="297" customWidth="1"/>
    <col min="6148" max="6148" width="14.140625" style="297" customWidth="1"/>
    <col min="6149" max="6149" width="12.85546875" style="297" customWidth="1"/>
    <col min="6150" max="6150" width="27.28515625" style="297" customWidth="1"/>
    <col min="6151" max="6152" width="17.7109375" style="297" customWidth="1"/>
    <col min="6153" max="6153" width="16.85546875" style="297" customWidth="1"/>
    <col min="6154" max="6154" width="13.28515625" style="297" customWidth="1"/>
    <col min="6155" max="6155" width="14.28515625" style="297" customWidth="1"/>
    <col min="6156" max="6156" width="14.42578125" style="297" customWidth="1"/>
    <col min="6157" max="6157" width="9.140625" style="297" customWidth="1"/>
    <col min="6158" max="6158" width="3.42578125" style="297" customWidth="1"/>
    <col min="6159" max="6160" width="9.7109375" style="297" customWidth="1"/>
    <col min="6161" max="6161" width="6.7109375" style="297" customWidth="1"/>
    <col min="6162" max="6396" width="9.140625" style="297" customWidth="1"/>
    <col min="6397" max="6397" width="5.28515625" style="297" customWidth="1"/>
    <col min="6398" max="6398" width="33.85546875" style="297" customWidth="1"/>
    <col min="6399" max="6399" width="10.28515625" style="297" customWidth="1"/>
    <col min="6400" max="6400" width="14.140625" style="297"/>
    <col min="6401" max="6401" width="5.28515625" style="297" customWidth="1"/>
    <col min="6402" max="6402" width="32.85546875" style="297" customWidth="1"/>
    <col min="6403" max="6403" width="13.140625" style="297" customWidth="1"/>
    <col min="6404" max="6404" width="14.140625" style="297" customWidth="1"/>
    <col min="6405" max="6405" width="12.85546875" style="297" customWidth="1"/>
    <col min="6406" max="6406" width="27.28515625" style="297" customWidth="1"/>
    <col min="6407" max="6408" width="17.7109375" style="297" customWidth="1"/>
    <col min="6409" max="6409" width="16.85546875" style="297" customWidth="1"/>
    <col min="6410" max="6410" width="13.28515625" style="297" customWidth="1"/>
    <col min="6411" max="6411" width="14.28515625" style="297" customWidth="1"/>
    <col min="6412" max="6412" width="14.42578125" style="297" customWidth="1"/>
    <col min="6413" max="6413" width="9.140625" style="297" customWidth="1"/>
    <col min="6414" max="6414" width="3.42578125" style="297" customWidth="1"/>
    <col min="6415" max="6416" width="9.7109375" style="297" customWidth="1"/>
    <col min="6417" max="6417" width="6.7109375" style="297" customWidth="1"/>
    <col min="6418" max="6652" width="9.140625" style="297" customWidth="1"/>
    <col min="6653" max="6653" width="5.28515625" style="297" customWidth="1"/>
    <col min="6654" max="6654" width="33.85546875" style="297" customWidth="1"/>
    <col min="6655" max="6655" width="10.28515625" style="297" customWidth="1"/>
    <col min="6656" max="6656" width="14.140625" style="297"/>
    <col min="6657" max="6657" width="5.28515625" style="297" customWidth="1"/>
    <col min="6658" max="6658" width="32.85546875" style="297" customWidth="1"/>
    <col min="6659" max="6659" width="13.140625" style="297" customWidth="1"/>
    <col min="6660" max="6660" width="14.140625" style="297" customWidth="1"/>
    <col min="6661" max="6661" width="12.85546875" style="297" customWidth="1"/>
    <col min="6662" max="6662" width="27.28515625" style="297" customWidth="1"/>
    <col min="6663" max="6664" width="17.7109375" style="297" customWidth="1"/>
    <col min="6665" max="6665" width="16.85546875" style="297" customWidth="1"/>
    <col min="6666" max="6666" width="13.28515625" style="297" customWidth="1"/>
    <col min="6667" max="6667" width="14.28515625" style="297" customWidth="1"/>
    <col min="6668" max="6668" width="14.42578125" style="297" customWidth="1"/>
    <col min="6669" max="6669" width="9.140625" style="297" customWidth="1"/>
    <col min="6670" max="6670" width="3.42578125" style="297" customWidth="1"/>
    <col min="6671" max="6672" width="9.7109375" style="297" customWidth="1"/>
    <col min="6673" max="6673" width="6.7109375" style="297" customWidth="1"/>
    <col min="6674" max="6908" width="9.140625" style="297" customWidth="1"/>
    <col min="6909" max="6909" width="5.28515625" style="297" customWidth="1"/>
    <col min="6910" max="6910" width="33.85546875" style="297" customWidth="1"/>
    <col min="6911" max="6911" width="10.28515625" style="297" customWidth="1"/>
    <col min="6912" max="6912" width="14.140625" style="297"/>
    <col min="6913" max="6913" width="5.28515625" style="297" customWidth="1"/>
    <col min="6914" max="6914" width="32.85546875" style="297" customWidth="1"/>
    <col min="6915" max="6915" width="13.140625" style="297" customWidth="1"/>
    <col min="6916" max="6916" width="14.140625" style="297" customWidth="1"/>
    <col min="6917" max="6917" width="12.85546875" style="297" customWidth="1"/>
    <col min="6918" max="6918" width="27.28515625" style="297" customWidth="1"/>
    <col min="6919" max="6920" width="17.7109375" style="297" customWidth="1"/>
    <col min="6921" max="6921" width="16.85546875" style="297" customWidth="1"/>
    <col min="6922" max="6922" width="13.28515625" style="297" customWidth="1"/>
    <col min="6923" max="6923" width="14.28515625" style="297" customWidth="1"/>
    <col min="6924" max="6924" width="14.42578125" style="297" customWidth="1"/>
    <col min="6925" max="6925" width="9.140625" style="297" customWidth="1"/>
    <col min="6926" max="6926" width="3.42578125" style="297" customWidth="1"/>
    <col min="6927" max="6928" width="9.7109375" style="297" customWidth="1"/>
    <col min="6929" max="6929" width="6.7109375" style="297" customWidth="1"/>
    <col min="6930" max="7164" width="9.140625" style="297" customWidth="1"/>
    <col min="7165" max="7165" width="5.28515625" style="297" customWidth="1"/>
    <col min="7166" max="7166" width="33.85546875" style="297" customWidth="1"/>
    <col min="7167" max="7167" width="10.28515625" style="297" customWidth="1"/>
    <col min="7168" max="7168" width="14.140625" style="297"/>
    <col min="7169" max="7169" width="5.28515625" style="297" customWidth="1"/>
    <col min="7170" max="7170" width="32.85546875" style="297" customWidth="1"/>
    <col min="7171" max="7171" width="13.140625" style="297" customWidth="1"/>
    <col min="7172" max="7172" width="14.140625" style="297" customWidth="1"/>
    <col min="7173" max="7173" width="12.85546875" style="297" customWidth="1"/>
    <col min="7174" max="7174" width="27.28515625" style="297" customWidth="1"/>
    <col min="7175" max="7176" width="17.7109375" style="297" customWidth="1"/>
    <col min="7177" max="7177" width="16.85546875" style="297" customWidth="1"/>
    <col min="7178" max="7178" width="13.28515625" style="297" customWidth="1"/>
    <col min="7179" max="7179" width="14.28515625" style="297" customWidth="1"/>
    <col min="7180" max="7180" width="14.42578125" style="297" customWidth="1"/>
    <col min="7181" max="7181" width="9.140625" style="297" customWidth="1"/>
    <col min="7182" max="7182" width="3.42578125" style="297" customWidth="1"/>
    <col min="7183" max="7184" width="9.7109375" style="297" customWidth="1"/>
    <col min="7185" max="7185" width="6.7109375" style="297" customWidth="1"/>
    <col min="7186" max="7420" width="9.140625" style="297" customWidth="1"/>
    <col min="7421" max="7421" width="5.28515625" style="297" customWidth="1"/>
    <col min="7422" max="7422" width="33.85546875" style="297" customWidth="1"/>
    <col min="7423" max="7423" width="10.28515625" style="297" customWidth="1"/>
    <col min="7424" max="7424" width="14.140625" style="297"/>
    <col min="7425" max="7425" width="5.28515625" style="297" customWidth="1"/>
    <col min="7426" max="7426" width="32.85546875" style="297" customWidth="1"/>
    <col min="7427" max="7427" width="13.140625" style="297" customWidth="1"/>
    <col min="7428" max="7428" width="14.140625" style="297" customWidth="1"/>
    <col min="7429" max="7429" width="12.85546875" style="297" customWidth="1"/>
    <col min="7430" max="7430" width="27.28515625" style="297" customWidth="1"/>
    <col min="7431" max="7432" width="17.7109375" style="297" customWidth="1"/>
    <col min="7433" max="7433" width="16.85546875" style="297" customWidth="1"/>
    <col min="7434" max="7434" width="13.28515625" style="297" customWidth="1"/>
    <col min="7435" max="7435" width="14.28515625" style="297" customWidth="1"/>
    <col min="7436" max="7436" width="14.42578125" style="297" customWidth="1"/>
    <col min="7437" max="7437" width="9.140625" style="297" customWidth="1"/>
    <col min="7438" max="7438" width="3.42578125" style="297" customWidth="1"/>
    <col min="7439" max="7440" width="9.7109375" style="297" customWidth="1"/>
    <col min="7441" max="7441" width="6.7109375" style="297" customWidth="1"/>
    <col min="7442" max="7676" width="9.140625" style="297" customWidth="1"/>
    <col min="7677" max="7677" width="5.28515625" style="297" customWidth="1"/>
    <col min="7678" max="7678" width="33.85546875" style="297" customWidth="1"/>
    <col min="7679" max="7679" width="10.28515625" style="297" customWidth="1"/>
    <col min="7680" max="7680" width="14.140625" style="297"/>
    <col min="7681" max="7681" width="5.28515625" style="297" customWidth="1"/>
    <col min="7682" max="7682" width="32.85546875" style="297" customWidth="1"/>
    <col min="7683" max="7683" width="13.140625" style="297" customWidth="1"/>
    <col min="7684" max="7684" width="14.140625" style="297" customWidth="1"/>
    <col min="7685" max="7685" width="12.85546875" style="297" customWidth="1"/>
    <col min="7686" max="7686" width="27.28515625" style="297" customWidth="1"/>
    <col min="7687" max="7688" width="17.7109375" style="297" customWidth="1"/>
    <col min="7689" max="7689" width="16.85546875" style="297" customWidth="1"/>
    <col min="7690" max="7690" width="13.28515625" style="297" customWidth="1"/>
    <col min="7691" max="7691" width="14.28515625" style="297" customWidth="1"/>
    <col min="7692" max="7692" width="14.42578125" style="297" customWidth="1"/>
    <col min="7693" max="7693" width="9.140625" style="297" customWidth="1"/>
    <col min="7694" max="7694" width="3.42578125" style="297" customWidth="1"/>
    <col min="7695" max="7696" width="9.7109375" style="297" customWidth="1"/>
    <col min="7697" max="7697" width="6.7109375" style="297" customWidth="1"/>
    <col min="7698" max="7932" width="9.140625" style="297" customWidth="1"/>
    <col min="7933" max="7933" width="5.28515625" style="297" customWidth="1"/>
    <col min="7934" max="7934" width="33.85546875" style="297" customWidth="1"/>
    <col min="7935" max="7935" width="10.28515625" style="297" customWidth="1"/>
    <col min="7936" max="7936" width="14.140625" style="297"/>
    <col min="7937" max="7937" width="5.28515625" style="297" customWidth="1"/>
    <col min="7938" max="7938" width="32.85546875" style="297" customWidth="1"/>
    <col min="7939" max="7939" width="13.140625" style="297" customWidth="1"/>
    <col min="7940" max="7940" width="14.140625" style="297" customWidth="1"/>
    <col min="7941" max="7941" width="12.85546875" style="297" customWidth="1"/>
    <col min="7942" max="7942" width="27.28515625" style="297" customWidth="1"/>
    <col min="7943" max="7944" width="17.7109375" style="297" customWidth="1"/>
    <col min="7945" max="7945" width="16.85546875" style="297" customWidth="1"/>
    <col min="7946" max="7946" width="13.28515625" style="297" customWidth="1"/>
    <col min="7947" max="7947" width="14.28515625" style="297" customWidth="1"/>
    <col min="7948" max="7948" width="14.42578125" style="297" customWidth="1"/>
    <col min="7949" max="7949" width="9.140625" style="297" customWidth="1"/>
    <col min="7950" max="7950" width="3.42578125" style="297" customWidth="1"/>
    <col min="7951" max="7952" width="9.7109375" style="297" customWidth="1"/>
    <col min="7953" max="7953" width="6.7109375" style="297" customWidth="1"/>
    <col min="7954" max="8188" width="9.140625" style="297" customWidth="1"/>
    <col min="8189" max="8189" width="5.28515625" style="297" customWidth="1"/>
    <col min="8190" max="8190" width="33.85546875" style="297" customWidth="1"/>
    <col min="8191" max="8191" width="10.28515625" style="297" customWidth="1"/>
    <col min="8192" max="8192" width="14.140625" style="297"/>
    <col min="8193" max="8193" width="5.28515625" style="297" customWidth="1"/>
    <col min="8194" max="8194" width="32.85546875" style="297" customWidth="1"/>
    <col min="8195" max="8195" width="13.140625" style="297" customWidth="1"/>
    <col min="8196" max="8196" width="14.140625" style="297" customWidth="1"/>
    <col min="8197" max="8197" width="12.85546875" style="297" customWidth="1"/>
    <col min="8198" max="8198" width="27.28515625" style="297" customWidth="1"/>
    <col min="8199" max="8200" width="17.7109375" style="297" customWidth="1"/>
    <col min="8201" max="8201" width="16.85546875" style="297" customWidth="1"/>
    <col min="8202" max="8202" width="13.28515625" style="297" customWidth="1"/>
    <col min="8203" max="8203" width="14.28515625" style="297" customWidth="1"/>
    <col min="8204" max="8204" width="14.42578125" style="297" customWidth="1"/>
    <col min="8205" max="8205" width="9.140625" style="297" customWidth="1"/>
    <col min="8206" max="8206" width="3.42578125" style="297" customWidth="1"/>
    <col min="8207" max="8208" width="9.7109375" style="297" customWidth="1"/>
    <col min="8209" max="8209" width="6.7109375" style="297" customWidth="1"/>
    <col min="8210" max="8444" width="9.140625" style="297" customWidth="1"/>
    <col min="8445" max="8445" width="5.28515625" style="297" customWidth="1"/>
    <col min="8446" max="8446" width="33.85546875" style="297" customWidth="1"/>
    <col min="8447" max="8447" width="10.28515625" style="297" customWidth="1"/>
    <col min="8448" max="8448" width="14.140625" style="297"/>
    <col min="8449" max="8449" width="5.28515625" style="297" customWidth="1"/>
    <col min="8450" max="8450" width="32.85546875" style="297" customWidth="1"/>
    <col min="8451" max="8451" width="13.140625" style="297" customWidth="1"/>
    <col min="8452" max="8452" width="14.140625" style="297" customWidth="1"/>
    <col min="8453" max="8453" width="12.85546875" style="297" customWidth="1"/>
    <col min="8454" max="8454" width="27.28515625" style="297" customWidth="1"/>
    <col min="8455" max="8456" width="17.7109375" style="297" customWidth="1"/>
    <col min="8457" max="8457" width="16.85546875" style="297" customWidth="1"/>
    <col min="8458" max="8458" width="13.28515625" style="297" customWidth="1"/>
    <col min="8459" max="8459" width="14.28515625" style="297" customWidth="1"/>
    <col min="8460" max="8460" width="14.42578125" style="297" customWidth="1"/>
    <col min="8461" max="8461" width="9.140625" style="297" customWidth="1"/>
    <col min="8462" max="8462" width="3.42578125" style="297" customWidth="1"/>
    <col min="8463" max="8464" width="9.7109375" style="297" customWidth="1"/>
    <col min="8465" max="8465" width="6.7109375" style="297" customWidth="1"/>
    <col min="8466" max="8700" width="9.140625" style="297" customWidth="1"/>
    <col min="8701" max="8701" width="5.28515625" style="297" customWidth="1"/>
    <col min="8702" max="8702" width="33.85546875" style="297" customWidth="1"/>
    <col min="8703" max="8703" width="10.28515625" style="297" customWidth="1"/>
    <col min="8704" max="8704" width="14.140625" style="297"/>
    <col min="8705" max="8705" width="5.28515625" style="297" customWidth="1"/>
    <col min="8706" max="8706" width="32.85546875" style="297" customWidth="1"/>
    <col min="8707" max="8707" width="13.140625" style="297" customWidth="1"/>
    <col min="8708" max="8708" width="14.140625" style="297" customWidth="1"/>
    <col min="8709" max="8709" width="12.85546875" style="297" customWidth="1"/>
    <col min="8710" max="8710" width="27.28515625" style="297" customWidth="1"/>
    <col min="8711" max="8712" width="17.7109375" style="297" customWidth="1"/>
    <col min="8713" max="8713" width="16.85546875" style="297" customWidth="1"/>
    <col min="8714" max="8714" width="13.28515625" style="297" customWidth="1"/>
    <col min="8715" max="8715" width="14.28515625" style="297" customWidth="1"/>
    <col min="8716" max="8716" width="14.42578125" style="297" customWidth="1"/>
    <col min="8717" max="8717" width="9.140625" style="297" customWidth="1"/>
    <col min="8718" max="8718" width="3.42578125" style="297" customWidth="1"/>
    <col min="8719" max="8720" width="9.7109375" style="297" customWidth="1"/>
    <col min="8721" max="8721" width="6.7109375" style="297" customWidth="1"/>
    <col min="8722" max="8956" width="9.140625" style="297" customWidth="1"/>
    <col min="8957" max="8957" width="5.28515625" style="297" customWidth="1"/>
    <col min="8958" max="8958" width="33.85546875" style="297" customWidth="1"/>
    <col min="8959" max="8959" width="10.28515625" style="297" customWidth="1"/>
    <col min="8960" max="8960" width="14.140625" style="297"/>
    <col min="8961" max="8961" width="5.28515625" style="297" customWidth="1"/>
    <col min="8962" max="8962" width="32.85546875" style="297" customWidth="1"/>
    <col min="8963" max="8963" width="13.140625" style="297" customWidth="1"/>
    <col min="8964" max="8964" width="14.140625" style="297" customWidth="1"/>
    <col min="8965" max="8965" width="12.85546875" style="297" customWidth="1"/>
    <col min="8966" max="8966" width="27.28515625" style="297" customWidth="1"/>
    <col min="8967" max="8968" width="17.7109375" style="297" customWidth="1"/>
    <col min="8969" max="8969" width="16.85546875" style="297" customWidth="1"/>
    <col min="8970" max="8970" width="13.28515625" style="297" customWidth="1"/>
    <col min="8971" max="8971" width="14.28515625" style="297" customWidth="1"/>
    <col min="8972" max="8972" width="14.42578125" style="297" customWidth="1"/>
    <col min="8973" max="8973" width="9.140625" style="297" customWidth="1"/>
    <col min="8974" max="8974" width="3.42578125" style="297" customWidth="1"/>
    <col min="8975" max="8976" width="9.7109375" style="297" customWidth="1"/>
    <col min="8977" max="8977" width="6.7109375" style="297" customWidth="1"/>
    <col min="8978" max="9212" width="9.140625" style="297" customWidth="1"/>
    <col min="9213" max="9213" width="5.28515625" style="297" customWidth="1"/>
    <col min="9214" max="9214" width="33.85546875" style="297" customWidth="1"/>
    <col min="9215" max="9215" width="10.28515625" style="297" customWidth="1"/>
    <col min="9216" max="9216" width="14.140625" style="297"/>
    <col min="9217" max="9217" width="5.28515625" style="297" customWidth="1"/>
    <col min="9218" max="9218" width="32.85546875" style="297" customWidth="1"/>
    <col min="9219" max="9219" width="13.140625" style="297" customWidth="1"/>
    <col min="9220" max="9220" width="14.140625" style="297" customWidth="1"/>
    <col min="9221" max="9221" width="12.85546875" style="297" customWidth="1"/>
    <col min="9222" max="9222" width="27.28515625" style="297" customWidth="1"/>
    <col min="9223" max="9224" width="17.7109375" style="297" customWidth="1"/>
    <col min="9225" max="9225" width="16.85546875" style="297" customWidth="1"/>
    <col min="9226" max="9226" width="13.28515625" style="297" customWidth="1"/>
    <col min="9227" max="9227" width="14.28515625" style="297" customWidth="1"/>
    <col min="9228" max="9228" width="14.42578125" style="297" customWidth="1"/>
    <col min="9229" max="9229" width="9.140625" style="297" customWidth="1"/>
    <col min="9230" max="9230" width="3.42578125" style="297" customWidth="1"/>
    <col min="9231" max="9232" width="9.7109375" style="297" customWidth="1"/>
    <col min="9233" max="9233" width="6.7109375" style="297" customWidth="1"/>
    <col min="9234" max="9468" width="9.140625" style="297" customWidth="1"/>
    <col min="9469" max="9469" width="5.28515625" style="297" customWidth="1"/>
    <col min="9470" max="9470" width="33.85546875" style="297" customWidth="1"/>
    <col min="9471" max="9471" width="10.28515625" style="297" customWidth="1"/>
    <col min="9472" max="9472" width="14.140625" style="297"/>
    <col min="9473" max="9473" width="5.28515625" style="297" customWidth="1"/>
    <col min="9474" max="9474" width="32.85546875" style="297" customWidth="1"/>
    <col min="9475" max="9475" width="13.140625" style="297" customWidth="1"/>
    <col min="9476" max="9476" width="14.140625" style="297" customWidth="1"/>
    <col min="9477" max="9477" width="12.85546875" style="297" customWidth="1"/>
    <col min="9478" max="9478" width="27.28515625" style="297" customWidth="1"/>
    <col min="9479" max="9480" width="17.7109375" style="297" customWidth="1"/>
    <col min="9481" max="9481" width="16.85546875" style="297" customWidth="1"/>
    <col min="9482" max="9482" width="13.28515625" style="297" customWidth="1"/>
    <col min="9483" max="9483" width="14.28515625" style="297" customWidth="1"/>
    <col min="9484" max="9484" width="14.42578125" style="297" customWidth="1"/>
    <col min="9485" max="9485" width="9.140625" style="297" customWidth="1"/>
    <col min="9486" max="9486" width="3.42578125" style="297" customWidth="1"/>
    <col min="9487" max="9488" width="9.7109375" style="297" customWidth="1"/>
    <col min="9489" max="9489" width="6.7109375" style="297" customWidth="1"/>
    <col min="9490" max="9724" width="9.140625" style="297" customWidth="1"/>
    <col min="9725" max="9725" width="5.28515625" style="297" customWidth="1"/>
    <col min="9726" max="9726" width="33.85546875" style="297" customWidth="1"/>
    <col min="9727" max="9727" width="10.28515625" style="297" customWidth="1"/>
    <col min="9728" max="9728" width="14.140625" style="297"/>
    <col min="9729" max="9729" width="5.28515625" style="297" customWidth="1"/>
    <col min="9730" max="9730" width="32.85546875" style="297" customWidth="1"/>
    <col min="9731" max="9731" width="13.140625" style="297" customWidth="1"/>
    <col min="9732" max="9732" width="14.140625" style="297" customWidth="1"/>
    <col min="9733" max="9733" width="12.85546875" style="297" customWidth="1"/>
    <col min="9734" max="9734" width="27.28515625" style="297" customWidth="1"/>
    <col min="9735" max="9736" width="17.7109375" style="297" customWidth="1"/>
    <col min="9737" max="9737" width="16.85546875" style="297" customWidth="1"/>
    <col min="9738" max="9738" width="13.28515625" style="297" customWidth="1"/>
    <col min="9739" max="9739" width="14.28515625" style="297" customWidth="1"/>
    <col min="9740" max="9740" width="14.42578125" style="297" customWidth="1"/>
    <col min="9741" max="9741" width="9.140625" style="297" customWidth="1"/>
    <col min="9742" max="9742" width="3.42578125" style="297" customWidth="1"/>
    <col min="9743" max="9744" width="9.7109375" style="297" customWidth="1"/>
    <col min="9745" max="9745" width="6.7109375" style="297" customWidth="1"/>
    <col min="9746" max="9980" width="9.140625" style="297" customWidth="1"/>
    <col min="9981" max="9981" width="5.28515625" style="297" customWidth="1"/>
    <col min="9982" max="9982" width="33.85546875" style="297" customWidth="1"/>
    <col min="9983" max="9983" width="10.28515625" style="297" customWidth="1"/>
    <col min="9984" max="9984" width="14.140625" style="297"/>
    <col min="9985" max="9985" width="5.28515625" style="297" customWidth="1"/>
    <col min="9986" max="9986" width="32.85546875" style="297" customWidth="1"/>
    <col min="9987" max="9987" width="13.140625" style="297" customWidth="1"/>
    <col min="9988" max="9988" width="14.140625" style="297" customWidth="1"/>
    <col min="9989" max="9989" width="12.85546875" style="297" customWidth="1"/>
    <col min="9990" max="9990" width="27.28515625" style="297" customWidth="1"/>
    <col min="9991" max="9992" width="17.7109375" style="297" customWidth="1"/>
    <col min="9993" max="9993" width="16.85546875" style="297" customWidth="1"/>
    <col min="9994" max="9994" width="13.28515625" style="297" customWidth="1"/>
    <col min="9995" max="9995" width="14.28515625" style="297" customWidth="1"/>
    <col min="9996" max="9996" width="14.42578125" style="297" customWidth="1"/>
    <col min="9997" max="9997" width="9.140625" style="297" customWidth="1"/>
    <col min="9998" max="9998" width="3.42578125" style="297" customWidth="1"/>
    <col min="9999" max="10000" width="9.7109375" style="297" customWidth="1"/>
    <col min="10001" max="10001" width="6.7109375" style="297" customWidth="1"/>
    <col min="10002" max="10236" width="9.140625" style="297" customWidth="1"/>
    <col min="10237" max="10237" width="5.28515625" style="297" customWidth="1"/>
    <col min="10238" max="10238" width="33.85546875" style="297" customWidth="1"/>
    <col min="10239" max="10239" width="10.28515625" style="297" customWidth="1"/>
    <col min="10240" max="10240" width="14.140625" style="297"/>
    <col min="10241" max="10241" width="5.28515625" style="297" customWidth="1"/>
    <col min="10242" max="10242" width="32.85546875" style="297" customWidth="1"/>
    <col min="10243" max="10243" width="13.140625" style="297" customWidth="1"/>
    <col min="10244" max="10244" width="14.140625" style="297" customWidth="1"/>
    <col min="10245" max="10245" width="12.85546875" style="297" customWidth="1"/>
    <col min="10246" max="10246" width="27.28515625" style="297" customWidth="1"/>
    <col min="10247" max="10248" width="17.7109375" style="297" customWidth="1"/>
    <col min="10249" max="10249" width="16.85546875" style="297" customWidth="1"/>
    <col min="10250" max="10250" width="13.28515625" style="297" customWidth="1"/>
    <col min="10251" max="10251" width="14.28515625" style="297" customWidth="1"/>
    <col min="10252" max="10252" width="14.42578125" style="297" customWidth="1"/>
    <col min="10253" max="10253" width="9.140625" style="297" customWidth="1"/>
    <col min="10254" max="10254" width="3.42578125" style="297" customWidth="1"/>
    <col min="10255" max="10256" width="9.7109375" style="297" customWidth="1"/>
    <col min="10257" max="10257" width="6.7109375" style="297" customWidth="1"/>
    <col min="10258" max="10492" width="9.140625" style="297" customWidth="1"/>
    <col min="10493" max="10493" width="5.28515625" style="297" customWidth="1"/>
    <col min="10494" max="10494" width="33.85546875" style="297" customWidth="1"/>
    <col min="10495" max="10495" width="10.28515625" style="297" customWidth="1"/>
    <col min="10496" max="10496" width="14.140625" style="297"/>
    <col min="10497" max="10497" width="5.28515625" style="297" customWidth="1"/>
    <col min="10498" max="10498" width="32.85546875" style="297" customWidth="1"/>
    <col min="10499" max="10499" width="13.140625" style="297" customWidth="1"/>
    <col min="10500" max="10500" width="14.140625" style="297" customWidth="1"/>
    <col min="10501" max="10501" width="12.85546875" style="297" customWidth="1"/>
    <col min="10502" max="10502" width="27.28515625" style="297" customWidth="1"/>
    <col min="10503" max="10504" width="17.7109375" style="297" customWidth="1"/>
    <col min="10505" max="10505" width="16.85546875" style="297" customWidth="1"/>
    <col min="10506" max="10506" width="13.28515625" style="297" customWidth="1"/>
    <col min="10507" max="10507" width="14.28515625" style="297" customWidth="1"/>
    <col min="10508" max="10508" width="14.42578125" style="297" customWidth="1"/>
    <col min="10509" max="10509" width="9.140625" style="297" customWidth="1"/>
    <col min="10510" max="10510" width="3.42578125" style="297" customWidth="1"/>
    <col min="10511" max="10512" width="9.7109375" style="297" customWidth="1"/>
    <col min="10513" max="10513" width="6.7109375" style="297" customWidth="1"/>
    <col min="10514" max="10748" width="9.140625" style="297" customWidth="1"/>
    <col min="10749" max="10749" width="5.28515625" style="297" customWidth="1"/>
    <col min="10750" max="10750" width="33.85546875" style="297" customWidth="1"/>
    <col min="10751" max="10751" width="10.28515625" style="297" customWidth="1"/>
    <col min="10752" max="10752" width="14.140625" style="297"/>
    <col min="10753" max="10753" width="5.28515625" style="297" customWidth="1"/>
    <col min="10754" max="10754" width="32.85546875" style="297" customWidth="1"/>
    <col min="10755" max="10755" width="13.140625" style="297" customWidth="1"/>
    <col min="10756" max="10756" width="14.140625" style="297" customWidth="1"/>
    <col min="10757" max="10757" width="12.85546875" style="297" customWidth="1"/>
    <col min="10758" max="10758" width="27.28515625" style="297" customWidth="1"/>
    <col min="10759" max="10760" width="17.7109375" style="297" customWidth="1"/>
    <col min="10761" max="10761" width="16.85546875" style="297" customWidth="1"/>
    <col min="10762" max="10762" width="13.28515625" style="297" customWidth="1"/>
    <col min="10763" max="10763" width="14.28515625" style="297" customWidth="1"/>
    <col min="10764" max="10764" width="14.42578125" style="297" customWidth="1"/>
    <col min="10765" max="10765" width="9.140625" style="297" customWidth="1"/>
    <col min="10766" max="10766" width="3.42578125" style="297" customWidth="1"/>
    <col min="10767" max="10768" width="9.7109375" style="297" customWidth="1"/>
    <col min="10769" max="10769" width="6.7109375" style="297" customWidth="1"/>
    <col min="10770" max="11004" width="9.140625" style="297" customWidth="1"/>
    <col min="11005" max="11005" width="5.28515625" style="297" customWidth="1"/>
    <col min="11006" max="11006" width="33.85546875" style="297" customWidth="1"/>
    <col min="11007" max="11007" width="10.28515625" style="297" customWidth="1"/>
    <col min="11008" max="11008" width="14.140625" style="297"/>
    <col min="11009" max="11009" width="5.28515625" style="297" customWidth="1"/>
    <col min="11010" max="11010" width="32.85546875" style="297" customWidth="1"/>
    <col min="11011" max="11011" width="13.140625" style="297" customWidth="1"/>
    <col min="11012" max="11012" width="14.140625" style="297" customWidth="1"/>
    <col min="11013" max="11013" width="12.85546875" style="297" customWidth="1"/>
    <col min="11014" max="11014" width="27.28515625" style="297" customWidth="1"/>
    <col min="11015" max="11016" width="17.7109375" style="297" customWidth="1"/>
    <col min="11017" max="11017" width="16.85546875" style="297" customWidth="1"/>
    <col min="11018" max="11018" width="13.28515625" style="297" customWidth="1"/>
    <col min="11019" max="11019" width="14.28515625" style="297" customWidth="1"/>
    <col min="11020" max="11020" width="14.42578125" style="297" customWidth="1"/>
    <col min="11021" max="11021" width="9.140625" style="297" customWidth="1"/>
    <col min="11022" max="11022" width="3.42578125" style="297" customWidth="1"/>
    <col min="11023" max="11024" width="9.7109375" style="297" customWidth="1"/>
    <col min="11025" max="11025" width="6.7109375" style="297" customWidth="1"/>
    <col min="11026" max="11260" width="9.140625" style="297" customWidth="1"/>
    <col min="11261" max="11261" width="5.28515625" style="297" customWidth="1"/>
    <col min="11262" max="11262" width="33.85546875" style="297" customWidth="1"/>
    <col min="11263" max="11263" width="10.28515625" style="297" customWidth="1"/>
    <col min="11264" max="11264" width="14.140625" style="297"/>
    <col min="11265" max="11265" width="5.28515625" style="297" customWidth="1"/>
    <col min="11266" max="11266" width="32.85546875" style="297" customWidth="1"/>
    <col min="11267" max="11267" width="13.140625" style="297" customWidth="1"/>
    <col min="11268" max="11268" width="14.140625" style="297" customWidth="1"/>
    <col min="11269" max="11269" width="12.85546875" style="297" customWidth="1"/>
    <col min="11270" max="11270" width="27.28515625" style="297" customWidth="1"/>
    <col min="11271" max="11272" width="17.7109375" style="297" customWidth="1"/>
    <col min="11273" max="11273" width="16.85546875" style="297" customWidth="1"/>
    <col min="11274" max="11274" width="13.28515625" style="297" customWidth="1"/>
    <col min="11275" max="11275" width="14.28515625" style="297" customWidth="1"/>
    <col min="11276" max="11276" width="14.42578125" style="297" customWidth="1"/>
    <col min="11277" max="11277" width="9.140625" style="297" customWidth="1"/>
    <col min="11278" max="11278" width="3.42578125" style="297" customWidth="1"/>
    <col min="11279" max="11280" width="9.7109375" style="297" customWidth="1"/>
    <col min="11281" max="11281" width="6.7109375" style="297" customWidth="1"/>
    <col min="11282" max="11516" width="9.140625" style="297" customWidth="1"/>
    <col min="11517" max="11517" width="5.28515625" style="297" customWidth="1"/>
    <col min="11518" max="11518" width="33.85546875" style="297" customWidth="1"/>
    <col min="11519" max="11519" width="10.28515625" style="297" customWidth="1"/>
    <col min="11520" max="11520" width="14.140625" style="297"/>
    <col min="11521" max="11521" width="5.28515625" style="297" customWidth="1"/>
    <col min="11522" max="11522" width="32.85546875" style="297" customWidth="1"/>
    <col min="11523" max="11523" width="13.140625" style="297" customWidth="1"/>
    <col min="11524" max="11524" width="14.140625" style="297" customWidth="1"/>
    <col min="11525" max="11525" width="12.85546875" style="297" customWidth="1"/>
    <col min="11526" max="11526" width="27.28515625" style="297" customWidth="1"/>
    <col min="11527" max="11528" width="17.7109375" style="297" customWidth="1"/>
    <col min="11529" max="11529" width="16.85546875" style="297" customWidth="1"/>
    <col min="11530" max="11530" width="13.28515625" style="297" customWidth="1"/>
    <col min="11531" max="11531" width="14.28515625" style="297" customWidth="1"/>
    <col min="11532" max="11532" width="14.42578125" style="297" customWidth="1"/>
    <col min="11533" max="11533" width="9.140625" style="297" customWidth="1"/>
    <col min="11534" max="11534" width="3.42578125" style="297" customWidth="1"/>
    <col min="11535" max="11536" width="9.7109375" style="297" customWidth="1"/>
    <col min="11537" max="11537" width="6.7109375" style="297" customWidth="1"/>
    <col min="11538" max="11772" width="9.140625" style="297" customWidth="1"/>
    <col min="11773" max="11773" width="5.28515625" style="297" customWidth="1"/>
    <col min="11774" max="11774" width="33.85546875" style="297" customWidth="1"/>
    <col min="11775" max="11775" width="10.28515625" style="297" customWidth="1"/>
    <col min="11776" max="11776" width="14.140625" style="297"/>
    <col min="11777" max="11777" width="5.28515625" style="297" customWidth="1"/>
    <col min="11778" max="11778" width="32.85546875" style="297" customWidth="1"/>
    <col min="11779" max="11779" width="13.140625" style="297" customWidth="1"/>
    <col min="11780" max="11780" width="14.140625" style="297" customWidth="1"/>
    <col min="11781" max="11781" width="12.85546875" style="297" customWidth="1"/>
    <col min="11782" max="11782" width="27.28515625" style="297" customWidth="1"/>
    <col min="11783" max="11784" width="17.7109375" style="297" customWidth="1"/>
    <col min="11785" max="11785" width="16.85546875" style="297" customWidth="1"/>
    <col min="11786" max="11786" width="13.28515625" style="297" customWidth="1"/>
    <col min="11787" max="11787" width="14.28515625" style="297" customWidth="1"/>
    <col min="11788" max="11788" width="14.42578125" style="297" customWidth="1"/>
    <col min="11789" max="11789" width="9.140625" style="297" customWidth="1"/>
    <col min="11790" max="11790" width="3.42578125" style="297" customWidth="1"/>
    <col min="11791" max="11792" width="9.7109375" style="297" customWidth="1"/>
    <col min="11793" max="11793" width="6.7109375" style="297" customWidth="1"/>
    <col min="11794" max="12028" width="9.140625" style="297" customWidth="1"/>
    <col min="12029" max="12029" width="5.28515625" style="297" customWidth="1"/>
    <col min="12030" max="12030" width="33.85546875" style="297" customWidth="1"/>
    <col min="12031" max="12031" width="10.28515625" style="297" customWidth="1"/>
    <col min="12032" max="12032" width="14.140625" style="297"/>
    <col min="12033" max="12033" width="5.28515625" style="297" customWidth="1"/>
    <col min="12034" max="12034" width="32.85546875" style="297" customWidth="1"/>
    <col min="12035" max="12035" width="13.140625" style="297" customWidth="1"/>
    <col min="12036" max="12036" width="14.140625" style="297" customWidth="1"/>
    <col min="12037" max="12037" width="12.85546875" style="297" customWidth="1"/>
    <col min="12038" max="12038" width="27.28515625" style="297" customWidth="1"/>
    <col min="12039" max="12040" width="17.7109375" style="297" customWidth="1"/>
    <col min="12041" max="12041" width="16.85546875" style="297" customWidth="1"/>
    <col min="12042" max="12042" width="13.28515625" style="297" customWidth="1"/>
    <col min="12043" max="12043" width="14.28515625" style="297" customWidth="1"/>
    <col min="12044" max="12044" width="14.42578125" style="297" customWidth="1"/>
    <col min="12045" max="12045" width="9.140625" style="297" customWidth="1"/>
    <col min="12046" max="12046" width="3.42578125" style="297" customWidth="1"/>
    <col min="12047" max="12048" width="9.7109375" style="297" customWidth="1"/>
    <col min="12049" max="12049" width="6.7109375" style="297" customWidth="1"/>
    <col min="12050" max="12284" width="9.140625" style="297" customWidth="1"/>
    <col min="12285" max="12285" width="5.28515625" style="297" customWidth="1"/>
    <col min="12286" max="12286" width="33.85546875" style="297" customWidth="1"/>
    <col min="12287" max="12287" width="10.28515625" style="297" customWidth="1"/>
    <col min="12288" max="12288" width="14.140625" style="297"/>
    <col min="12289" max="12289" width="5.28515625" style="297" customWidth="1"/>
    <col min="12290" max="12290" width="32.85546875" style="297" customWidth="1"/>
    <col min="12291" max="12291" width="13.140625" style="297" customWidth="1"/>
    <col min="12292" max="12292" width="14.140625" style="297" customWidth="1"/>
    <col min="12293" max="12293" width="12.85546875" style="297" customWidth="1"/>
    <col min="12294" max="12294" width="27.28515625" style="297" customWidth="1"/>
    <col min="12295" max="12296" width="17.7109375" style="297" customWidth="1"/>
    <col min="12297" max="12297" width="16.85546875" style="297" customWidth="1"/>
    <col min="12298" max="12298" width="13.28515625" style="297" customWidth="1"/>
    <col min="12299" max="12299" width="14.28515625" style="297" customWidth="1"/>
    <col min="12300" max="12300" width="14.42578125" style="297" customWidth="1"/>
    <col min="12301" max="12301" width="9.140625" style="297" customWidth="1"/>
    <col min="12302" max="12302" width="3.42578125" style="297" customWidth="1"/>
    <col min="12303" max="12304" width="9.7109375" style="297" customWidth="1"/>
    <col min="12305" max="12305" width="6.7109375" style="297" customWidth="1"/>
    <col min="12306" max="12540" width="9.140625" style="297" customWidth="1"/>
    <col min="12541" max="12541" width="5.28515625" style="297" customWidth="1"/>
    <col min="12542" max="12542" width="33.85546875" style="297" customWidth="1"/>
    <col min="12543" max="12543" width="10.28515625" style="297" customWidth="1"/>
    <col min="12544" max="12544" width="14.140625" style="297"/>
    <col min="12545" max="12545" width="5.28515625" style="297" customWidth="1"/>
    <col min="12546" max="12546" width="32.85546875" style="297" customWidth="1"/>
    <col min="12547" max="12547" width="13.140625" style="297" customWidth="1"/>
    <col min="12548" max="12548" width="14.140625" style="297" customWidth="1"/>
    <col min="12549" max="12549" width="12.85546875" style="297" customWidth="1"/>
    <col min="12550" max="12550" width="27.28515625" style="297" customWidth="1"/>
    <col min="12551" max="12552" width="17.7109375" style="297" customWidth="1"/>
    <col min="12553" max="12553" width="16.85546875" style="297" customWidth="1"/>
    <col min="12554" max="12554" width="13.28515625" style="297" customWidth="1"/>
    <col min="12555" max="12555" width="14.28515625" style="297" customWidth="1"/>
    <col min="12556" max="12556" width="14.42578125" style="297" customWidth="1"/>
    <col min="12557" max="12557" width="9.140625" style="297" customWidth="1"/>
    <col min="12558" max="12558" width="3.42578125" style="297" customWidth="1"/>
    <col min="12559" max="12560" width="9.7109375" style="297" customWidth="1"/>
    <col min="12561" max="12561" width="6.7109375" style="297" customWidth="1"/>
    <col min="12562" max="12796" width="9.140625" style="297" customWidth="1"/>
    <col min="12797" max="12797" width="5.28515625" style="297" customWidth="1"/>
    <col min="12798" max="12798" width="33.85546875" style="297" customWidth="1"/>
    <col min="12799" max="12799" width="10.28515625" style="297" customWidth="1"/>
    <col min="12800" max="12800" width="14.140625" style="297"/>
    <col min="12801" max="12801" width="5.28515625" style="297" customWidth="1"/>
    <col min="12802" max="12802" width="32.85546875" style="297" customWidth="1"/>
    <col min="12803" max="12803" width="13.140625" style="297" customWidth="1"/>
    <col min="12804" max="12804" width="14.140625" style="297" customWidth="1"/>
    <col min="12805" max="12805" width="12.85546875" style="297" customWidth="1"/>
    <col min="12806" max="12806" width="27.28515625" style="297" customWidth="1"/>
    <col min="12807" max="12808" width="17.7109375" style="297" customWidth="1"/>
    <col min="12809" max="12809" width="16.85546875" style="297" customWidth="1"/>
    <col min="12810" max="12810" width="13.28515625" style="297" customWidth="1"/>
    <col min="12811" max="12811" width="14.28515625" style="297" customWidth="1"/>
    <col min="12812" max="12812" width="14.42578125" style="297" customWidth="1"/>
    <col min="12813" max="12813" width="9.140625" style="297" customWidth="1"/>
    <col min="12814" max="12814" width="3.42578125" style="297" customWidth="1"/>
    <col min="12815" max="12816" width="9.7109375" style="297" customWidth="1"/>
    <col min="12817" max="12817" width="6.7109375" style="297" customWidth="1"/>
    <col min="12818" max="13052" width="9.140625" style="297" customWidth="1"/>
    <col min="13053" max="13053" width="5.28515625" style="297" customWidth="1"/>
    <col min="13054" max="13054" width="33.85546875" style="297" customWidth="1"/>
    <col min="13055" max="13055" width="10.28515625" style="297" customWidth="1"/>
    <col min="13056" max="13056" width="14.140625" style="297"/>
    <col min="13057" max="13057" width="5.28515625" style="297" customWidth="1"/>
    <col min="13058" max="13058" width="32.85546875" style="297" customWidth="1"/>
    <col min="13059" max="13059" width="13.140625" style="297" customWidth="1"/>
    <col min="13060" max="13060" width="14.140625" style="297" customWidth="1"/>
    <col min="13061" max="13061" width="12.85546875" style="297" customWidth="1"/>
    <col min="13062" max="13062" width="27.28515625" style="297" customWidth="1"/>
    <col min="13063" max="13064" width="17.7109375" style="297" customWidth="1"/>
    <col min="13065" max="13065" width="16.85546875" style="297" customWidth="1"/>
    <col min="13066" max="13066" width="13.28515625" style="297" customWidth="1"/>
    <col min="13067" max="13067" width="14.28515625" style="297" customWidth="1"/>
    <col min="13068" max="13068" width="14.42578125" style="297" customWidth="1"/>
    <col min="13069" max="13069" width="9.140625" style="297" customWidth="1"/>
    <col min="13070" max="13070" width="3.42578125" style="297" customWidth="1"/>
    <col min="13071" max="13072" width="9.7109375" style="297" customWidth="1"/>
    <col min="13073" max="13073" width="6.7109375" style="297" customWidth="1"/>
    <col min="13074" max="13308" width="9.140625" style="297" customWidth="1"/>
    <col min="13309" max="13309" width="5.28515625" style="297" customWidth="1"/>
    <col min="13310" max="13310" width="33.85546875" style="297" customWidth="1"/>
    <col min="13311" max="13311" width="10.28515625" style="297" customWidth="1"/>
    <col min="13312" max="13312" width="14.140625" style="297"/>
    <col min="13313" max="13313" width="5.28515625" style="297" customWidth="1"/>
    <col min="13314" max="13314" width="32.85546875" style="297" customWidth="1"/>
    <col min="13315" max="13315" width="13.140625" style="297" customWidth="1"/>
    <col min="13316" max="13316" width="14.140625" style="297" customWidth="1"/>
    <col min="13317" max="13317" width="12.85546875" style="297" customWidth="1"/>
    <col min="13318" max="13318" width="27.28515625" style="297" customWidth="1"/>
    <col min="13319" max="13320" width="17.7109375" style="297" customWidth="1"/>
    <col min="13321" max="13321" width="16.85546875" style="297" customWidth="1"/>
    <col min="13322" max="13322" width="13.28515625" style="297" customWidth="1"/>
    <col min="13323" max="13323" width="14.28515625" style="297" customWidth="1"/>
    <col min="13324" max="13324" width="14.42578125" style="297" customWidth="1"/>
    <col min="13325" max="13325" width="9.140625" style="297" customWidth="1"/>
    <col min="13326" max="13326" width="3.42578125" style="297" customWidth="1"/>
    <col min="13327" max="13328" width="9.7109375" style="297" customWidth="1"/>
    <col min="13329" max="13329" width="6.7109375" style="297" customWidth="1"/>
    <col min="13330" max="13564" width="9.140625" style="297" customWidth="1"/>
    <col min="13565" max="13565" width="5.28515625" style="297" customWidth="1"/>
    <col min="13566" max="13566" width="33.85546875" style="297" customWidth="1"/>
    <col min="13567" max="13567" width="10.28515625" style="297" customWidth="1"/>
    <col min="13568" max="13568" width="14.140625" style="297"/>
    <col min="13569" max="13569" width="5.28515625" style="297" customWidth="1"/>
    <col min="13570" max="13570" width="32.85546875" style="297" customWidth="1"/>
    <col min="13571" max="13571" width="13.140625" style="297" customWidth="1"/>
    <col min="13572" max="13572" width="14.140625" style="297" customWidth="1"/>
    <col min="13573" max="13573" width="12.85546875" style="297" customWidth="1"/>
    <col min="13574" max="13574" width="27.28515625" style="297" customWidth="1"/>
    <col min="13575" max="13576" width="17.7109375" style="297" customWidth="1"/>
    <col min="13577" max="13577" width="16.85546875" style="297" customWidth="1"/>
    <col min="13578" max="13578" width="13.28515625" style="297" customWidth="1"/>
    <col min="13579" max="13579" width="14.28515625" style="297" customWidth="1"/>
    <col min="13580" max="13580" width="14.42578125" style="297" customWidth="1"/>
    <col min="13581" max="13581" width="9.140625" style="297" customWidth="1"/>
    <col min="13582" max="13582" width="3.42578125" style="297" customWidth="1"/>
    <col min="13583" max="13584" width="9.7109375" style="297" customWidth="1"/>
    <col min="13585" max="13585" width="6.7109375" style="297" customWidth="1"/>
    <col min="13586" max="13820" width="9.140625" style="297" customWidth="1"/>
    <col min="13821" max="13821" width="5.28515625" style="297" customWidth="1"/>
    <col min="13822" max="13822" width="33.85546875" style="297" customWidth="1"/>
    <col min="13823" max="13823" width="10.28515625" style="297" customWidth="1"/>
    <col min="13824" max="13824" width="14.140625" style="297"/>
    <col min="13825" max="13825" width="5.28515625" style="297" customWidth="1"/>
    <col min="13826" max="13826" width="32.85546875" style="297" customWidth="1"/>
    <col min="13827" max="13827" width="13.140625" style="297" customWidth="1"/>
    <col min="13828" max="13828" width="14.140625" style="297" customWidth="1"/>
    <col min="13829" max="13829" width="12.85546875" style="297" customWidth="1"/>
    <col min="13830" max="13830" width="27.28515625" style="297" customWidth="1"/>
    <col min="13831" max="13832" width="17.7109375" style="297" customWidth="1"/>
    <col min="13833" max="13833" width="16.85546875" style="297" customWidth="1"/>
    <col min="13834" max="13834" width="13.28515625" style="297" customWidth="1"/>
    <col min="13835" max="13835" width="14.28515625" style="297" customWidth="1"/>
    <col min="13836" max="13836" width="14.42578125" style="297" customWidth="1"/>
    <col min="13837" max="13837" width="9.140625" style="297" customWidth="1"/>
    <col min="13838" max="13838" width="3.42578125" style="297" customWidth="1"/>
    <col min="13839" max="13840" width="9.7109375" style="297" customWidth="1"/>
    <col min="13841" max="13841" width="6.7109375" style="297" customWidth="1"/>
    <col min="13842" max="14076" width="9.140625" style="297" customWidth="1"/>
    <col min="14077" max="14077" width="5.28515625" style="297" customWidth="1"/>
    <col min="14078" max="14078" width="33.85546875" style="297" customWidth="1"/>
    <col min="14079" max="14079" width="10.28515625" style="297" customWidth="1"/>
    <col min="14080" max="14080" width="14.140625" style="297"/>
    <col min="14081" max="14081" width="5.28515625" style="297" customWidth="1"/>
    <col min="14082" max="14082" width="32.85546875" style="297" customWidth="1"/>
    <col min="14083" max="14083" width="13.140625" style="297" customWidth="1"/>
    <col min="14084" max="14084" width="14.140625" style="297" customWidth="1"/>
    <col min="14085" max="14085" width="12.85546875" style="297" customWidth="1"/>
    <col min="14086" max="14086" width="27.28515625" style="297" customWidth="1"/>
    <col min="14087" max="14088" width="17.7109375" style="297" customWidth="1"/>
    <col min="14089" max="14089" width="16.85546875" style="297" customWidth="1"/>
    <col min="14090" max="14090" width="13.28515625" style="297" customWidth="1"/>
    <col min="14091" max="14091" width="14.28515625" style="297" customWidth="1"/>
    <col min="14092" max="14092" width="14.42578125" style="297" customWidth="1"/>
    <col min="14093" max="14093" width="9.140625" style="297" customWidth="1"/>
    <col min="14094" max="14094" width="3.42578125" style="297" customWidth="1"/>
    <col min="14095" max="14096" width="9.7109375" style="297" customWidth="1"/>
    <col min="14097" max="14097" width="6.7109375" style="297" customWidth="1"/>
    <col min="14098" max="14332" width="9.140625" style="297" customWidth="1"/>
    <col min="14333" max="14333" width="5.28515625" style="297" customWidth="1"/>
    <col min="14334" max="14334" width="33.85546875" style="297" customWidth="1"/>
    <col min="14335" max="14335" width="10.28515625" style="297" customWidth="1"/>
    <col min="14336" max="14336" width="14.140625" style="297"/>
    <col min="14337" max="14337" width="5.28515625" style="297" customWidth="1"/>
    <col min="14338" max="14338" width="32.85546875" style="297" customWidth="1"/>
    <col min="14339" max="14339" width="13.140625" style="297" customWidth="1"/>
    <col min="14340" max="14340" width="14.140625" style="297" customWidth="1"/>
    <col min="14341" max="14341" width="12.85546875" style="297" customWidth="1"/>
    <col min="14342" max="14342" width="27.28515625" style="297" customWidth="1"/>
    <col min="14343" max="14344" width="17.7109375" style="297" customWidth="1"/>
    <col min="14345" max="14345" width="16.85546875" style="297" customWidth="1"/>
    <col min="14346" max="14346" width="13.28515625" style="297" customWidth="1"/>
    <col min="14347" max="14347" width="14.28515625" style="297" customWidth="1"/>
    <col min="14348" max="14348" width="14.42578125" style="297" customWidth="1"/>
    <col min="14349" max="14349" width="9.140625" style="297" customWidth="1"/>
    <col min="14350" max="14350" width="3.42578125" style="297" customWidth="1"/>
    <col min="14351" max="14352" width="9.7109375" style="297" customWidth="1"/>
    <col min="14353" max="14353" width="6.7109375" style="297" customWidth="1"/>
    <col min="14354" max="14588" width="9.140625" style="297" customWidth="1"/>
    <col min="14589" max="14589" width="5.28515625" style="297" customWidth="1"/>
    <col min="14590" max="14590" width="33.85546875" style="297" customWidth="1"/>
    <col min="14591" max="14591" width="10.28515625" style="297" customWidth="1"/>
    <col min="14592" max="14592" width="14.140625" style="297"/>
    <col min="14593" max="14593" width="5.28515625" style="297" customWidth="1"/>
    <col min="14594" max="14594" width="32.85546875" style="297" customWidth="1"/>
    <col min="14595" max="14595" width="13.140625" style="297" customWidth="1"/>
    <col min="14596" max="14596" width="14.140625" style="297" customWidth="1"/>
    <col min="14597" max="14597" width="12.85546875" style="297" customWidth="1"/>
    <col min="14598" max="14598" width="27.28515625" style="297" customWidth="1"/>
    <col min="14599" max="14600" width="17.7109375" style="297" customWidth="1"/>
    <col min="14601" max="14601" width="16.85546875" style="297" customWidth="1"/>
    <col min="14602" max="14602" width="13.28515625" style="297" customWidth="1"/>
    <col min="14603" max="14603" width="14.28515625" style="297" customWidth="1"/>
    <col min="14604" max="14604" width="14.42578125" style="297" customWidth="1"/>
    <col min="14605" max="14605" width="9.140625" style="297" customWidth="1"/>
    <col min="14606" max="14606" width="3.42578125" style="297" customWidth="1"/>
    <col min="14607" max="14608" width="9.7109375" style="297" customWidth="1"/>
    <col min="14609" max="14609" width="6.7109375" style="297" customWidth="1"/>
    <col min="14610" max="14844" width="9.140625" style="297" customWidth="1"/>
    <col min="14845" max="14845" width="5.28515625" style="297" customWidth="1"/>
    <col min="14846" max="14846" width="33.85546875" style="297" customWidth="1"/>
    <col min="14847" max="14847" width="10.28515625" style="297" customWidth="1"/>
    <col min="14848" max="14848" width="14.140625" style="297"/>
    <col min="14849" max="14849" width="5.28515625" style="297" customWidth="1"/>
    <col min="14850" max="14850" width="32.85546875" style="297" customWidth="1"/>
    <col min="14851" max="14851" width="13.140625" style="297" customWidth="1"/>
    <col min="14852" max="14852" width="14.140625" style="297" customWidth="1"/>
    <col min="14853" max="14853" width="12.85546875" style="297" customWidth="1"/>
    <col min="14854" max="14854" width="27.28515625" style="297" customWidth="1"/>
    <col min="14855" max="14856" width="17.7109375" style="297" customWidth="1"/>
    <col min="14857" max="14857" width="16.85546875" style="297" customWidth="1"/>
    <col min="14858" max="14858" width="13.28515625" style="297" customWidth="1"/>
    <col min="14859" max="14859" width="14.28515625" style="297" customWidth="1"/>
    <col min="14860" max="14860" width="14.42578125" style="297" customWidth="1"/>
    <col min="14861" max="14861" width="9.140625" style="297" customWidth="1"/>
    <col min="14862" max="14862" width="3.42578125" style="297" customWidth="1"/>
    <col min="14863" max="14864" width="9.7109375" style="297" customWidth="1"/>
    <col min="14865" max="14865" width="6.7109375" style="297" customWidth="1"/>
    <col min="14866" max="15100" width="9.140625" style="297" customWidth="1"/>
    <col min="15101" max="15101" width="5.28515625" style="297" customWidth="1"/>
    <col min="15102" max="15102" width="33.85546875" style="297" customWidth="1"/>
    <col min="15103" max="15103" width="10.28515625" style="297" customWidth="1"/>
    <col min="15104" max="15104" width="14.140625" style="297"/>
    <col min="15105" max="15105" width="5.28515625" style="297" customWidth="1"/>
    <col min="15106" max="15106" width="32.85546875" style="297" customWidth="1"/>
    <col min="15107" max="15107" width="13.140625" style="297" customWidth="1"/>
    <col min="15108" max="15108" width="14.140625" style="297" customWidth="1"/>
    <col min="15109" max="15109" width="12.85546875" style="297" customWidth="1"/>
    <col min="15110" max="15110" width="27.28515625" style="297" customWidth="1"/>
    <col min="15111" max="15112" width="17.7109375" style="297" customWidth="1"/>
    <col min="15113" max="15113" width="16.85546875" style="297" customWidth="1"/>
    <col min="15114" max="15114" width="13.28515625" style="297" customWidth="1"/>
    <col min="15115" max="15115" width="14.28515625" style="297" customWidth="1"/>
    <col min="15116" max="15116" width="14.42578125" style="297" customWidth="1"/>
    <col min="15117" max="15117" width="9.140625" style="297" customWidth="1"/>
    <col min="15118" max="15118" width="3.42578125" style="297" customWidth="1"/>
    <col min="15119" max="15120" width="9.7109375" style="297" customWidth="1"/>
    <col min="15121" max="15121" width="6.7109375" style="297" customWidth="1"/>
    <col min="15122" max="15356" width="9.140625" style="297" customWidth="1"/>
    <col min="15357" max="15357" width="5.28515625" style="297" customWidth="1"/>
    <col min="15358" max="15358" width="33.85546875" style="297" customWidth="1"/>
    <col min="15359" max="15359" width="10.28515625" style="297" customWidth="1"/>
    <col min="15360" max="15360" width="14.140625" style="297"/>
    <col min="15361" max="15361" width="5.28515625" style="297" customWidth="1"/>
    <col min="15362" max="15362" width="32.85546875" style="297" customWidth="1"/>
    <col min="15363" max="15363" width="13.140625" style="297" customWidth="1"/>
    <col min="15364" max="15364" width="14.140625" style="297" customWidth="1"/>
    <col min="15365" max="15365" width="12.85546875" style="297" customWidth="1"/>
    <col min="15366" max="15366" width="27.28515625" style="297" customWidth="1"/>
    <col min="15367" max="15368" width="17.7109375" style="297" customWidth="1"/>
    <col min="15369" max="15369" width="16.85546875" style="297" customWidth="1"/>
    <col min="15370" max="15370" width="13.28515625" style="297" customWidth="1"/>
    <col min="15371" max="15371" width="14.28515625" style="297" customWidth="1"/>
    <col min="15372" max="15372" width="14.42578125" style="297" customWidth="1"/>
    <col min="15373" max="15373" width="9.140625" style="297" customWidth="1"/>
    <col min="15374" max="15374" width="3.42578125" style="297" customWidth="1"/>
    <col min="15375" max="15376" width="9.7109375" style="297" customWidth="1"/>
    <col min="15377" max="15377" width="6.7109375" style="297" customWidth="1"/>
    <col min="15378" max="15612" width="9.140625" style="297" customWidth="1"/>
    <col min="15613" max="15613" width="5.28515625" style="297" customWidth="1"/>
    <col min="15614" max="15614" width="33.85546875" style="297" customWidth="1"/>
    <col min="15615" max="15615" width="10.28515625" style="297" customWidth="1"/>
    <col min="15616" max="15616" width="14.140625" style="297"/>
    <col min="15617" max="15617" width="5.28515625" style="297" customWidth="1"/>
    <col min="15618" max="15618" width="32.85546875" style="297" customWidth="1"/>
    <col min="15619" max="15619" width="13.140625" style="297" customWidth="1"/>
    <col min="15620" max="15620" width="14.140625" style="297" customWidth="1"/>
    <col min="15621" max="15621" width="12.85546875" style="297" customWidth="1"/>
    <col min="15622" max="15622" width="27.28515625" style="297" customWidth="1"/>
    <col min="15623" max="15624" width="17.7109375" style="297" customWidth="1"/>
    <col min="15625" max="15625" width="16.85546875" style="297" customWidth="1"/>
    <col min="15626" max="15626" width="13.28515625" style="297" customWidth="1"/>
    <col min="15627" max="15627" width="14.28515625" style="297" customWidth="1"/>
    <col min="15628" max="15628" width="14.42578125" style="297" customWidth="1"/>
    <col min="15629" max="15629" width="9.140625" style="297" customWidth="1"/>
    <col min="15630" max="15630" width="3.42578125" style="297" customWidth="1"/>
    <col min="15631" max="15632" width="9.7109375" style="297" customWidth="1"/>
    <col min="15633" max="15633" width="6.7109375" style="297" customWidth="1"/>
    <col min="15634" max="15868" width="9.140625" style="297" customWidth="1"/>
    <col min="15869" max="15869" width="5.28515625" style="297" customWidth="1"/>
    <col min="15870" max="15870" width="33.85546875" style="297" customWidth="1"/>
    <col min="15871" max="15871" width="10.28515625" style="297" customWidth="1"/>
    <col min="15872" max="15872" width="14.140625" style="297"/>
    <col min="15873" max="15873" width="5.28515625" style="297" customWidth="1"/>
    <col min="15874" max="15874" width="32.85546875" style="297" customWidth="1"/>
    <col min="15875" max="15875" width="13.140625" style="297" customWidth="1"/>
    <col min="15876" max="15876" width="14.140625" style="297" customWidth="1"/>
    <col min="15877" max="15877" width="12.85546875" style="297" customWidth="1"/>
    <col min="15878" max="15878" width="27.28515625" style="297" customWidth="1"/>
    <col min="15879" max="15880" width="17.7109375" style="297" customWidth="1"/>
    <col min="15881" max="15881" width="16.85546875" style="297" customWidth="1"/>
    <col min="15882" max="15882" width="13.28515625" style="297" customWidth="1"/>
    <col min="15883" max="15883" width="14.28515625" style="297" customWidth="1"/>
    <col min="15884" max="15884" width="14.42578125" style="297" customWidth="1"/>
    <col min="15885" max="15885" width="9.140625" style="297" customWidth="1"/>
    <col min="15886" max="15886" width="3.42578125" style="297" customWidth="1"/>
    <col min="15887" max="15888" width="9.7109375" style="297" customWidth="1"/>
    <col min="15889" max="15889" width="6.7109375" style="297" customWidth="1"/>
    <col min="15890" max="16124" width="9.140625" style="297" customWidth="1"/>
    <col min="16125" max="16125" width="5.28515625" style="297" customWidth="1"/>
    <col min="16126" max="16126" width="33.85546875" style="297" customWidth="1"/>
    <col min="16127" max="16127" width="10.28515625" style="297" customWidth="1"/>
    <col min="16128" max="16128" width="14.140625" style="297"/>
    <col min="16129" max="16129" width="5.28515625" style="297" customWidth="1"/>
    <col min="16130" max="16130" width="32.85546875" style="297" customWidth="1"/>
    <col min="16131" max="16131" width="13.140625" style="297" customWidth="1"/>
    <col min="16132" max="16132" width="14.140625" style="297" customWidth="1"/>
    <col min="16133" max="16133" width="12.85546875" style="297" customWidth="1"/>
    <col min="16134" max="16134" width="27.28515625" style="297" customWidth="1"/>
    <col min="16135" max="16136" width="17.7109375" style="297" customWidth="1"/>
    <col min="16137" max="16137" width="16.85546875" style="297" customWidth="1"/>
    <col min="16138" max="16138" width="13.28515625" style="297" customWidth="1"/>
    <col min="16139" max="16139" width="14.28515625" style="297" customWidth="1"/>
    <col min="16140" max="16140" width="14.42578125" style="297" customWidth="1"/>
    <col min="16141" max="16141" width="9.140625" style="297" customWidth="1"/>
    <col min="16142" max="16142" width="3.42578125" style="297" customWidth="1"/>
    <col min="16143" max="16144" width="9.7109375" style="297" customWidth="1"/>
    <col min="16145" max="16145" width="6.7109375" style="297" customWidth="1"/>
    <col min="16146" max="16380" width="9.140625" style="297" customWidth="1"/>
    <col min="16381" max="16381" width="5.28515625" style="297" customWidth="1"/>
    <col min="16382" max="16382" width="33.85546875" style="297" customWidth="1"/>
    <col min="16383" max="16383" width="10.28515625" style="297" customWidth="1"/>
    <col min="16384" max="16384" width="14.140625" style="297"/>
  </cols>
  <sheetData>
    <row r="1" spans="1:18" ht="17.45" customHeight="1">
      <c r="E1" s="481" t="s">
        <v>129</v>
      </c>
      <c r="F1" s="481"/>
      <c r="G1" s="298"/>
      <c r="H1" s="298"/>
      <c r="I1" s="298"/>
      <c r="J1" s="298"/>
      <c r="K1" s="298"/>
      <c r="L1" s="298"/>
      <c r="M1" s="298"/>
    </row>
    <row r="2" spans="1:18" ht="18" customHeight="1">
      <c r="E2" s="481" t="s">
        <v>130</v>
      </c>
      <c r="F2" s="481"/>
      <c r="G2" s="298"/>
      <c r="H2" s="298"/>
      <c r="I2" s="298"/>
      <c r="J2" s="298"/>
      <c r="K2" s="298"/>
      <c r="L2" s="298"/>
      <c r="M2" s="298"/>
    </row>
    <row r="3" spans="1:18" ht="22.9" customHeight="1">
      <c r="E3" s="481" t="s">
        <v>223</v>
      </c>
      <c r="F3" s="481"/>
      <c r="G3" s="298"/>
      <c r="H3" s="298"/>
      <c r="I3" s="298"/>
      <c r="J3" s="298"/>
      <c r="K3" s="298"/>
      <c r="L3" s="298"/>
      <c r="M3" s="298"/>
    </row>
    <row r="4" spans="1:18" ht="23.45" customHeight="1">
      <c r="E4" s="299"/>
      <c r="F4" s="299"/>
      <c r="G4" s="298"/>
      <c r="H4" s="298"/>
      <c r="I4" s="298"/>
      <c r="J4" s="298"/>
      <c r="K4" s="298"/>
      <c r="L4" s="298"/>
      <c r="M4" s="298"/>
    </row>
    <row r="5" spans="1:18" ht="14.25" customHeight="1">
      <c r="B5" s="297" t="s">
        <v>131</v>
      </c>
      <c r="E5" s="300" t="s">
        <v>249</v>
      </c>
      <c r="F5" s="299"/>
      <c r="G5" s="301"/>
      <c r="H5" s="301"/>
      <c r="I5" s="301"/>
      <c r="J5" s="301"/>
      <c r="K5" s="301"/>
      <c r="L5" s="301"/>
      <c r="M5" s="301"/>
      <c r="N5" s="302"/>
    </row>
    <row r="6" spans="1:18" ht="14.25" customHeight="1">
      <c r="E6" s="476"/>
      <c r="F6" s="476"/>
      <c r="G6" s="304"/>
      <c r="H6" s="304"/>
      <c r="I6" s="304"/>
      <c r="J6" s="304"/>
      <c r="K6" s="304"/>
      <c r="L6" s="304"/>
      <c r="M6" s="304"/>
      <c r="N6" s="298"/>
    </row>
    <row r="7" spans="1:18" ht="15.75" customHeight="1">
      <c r="E7" s="476"/>
      <c r="F7" s="476"/>
      <c r="G7" s="300"/>
      <c r="H7" s="300"/>
      <c r="I7" s="300"/>
      <c r="J7" s="300"/>
      <c r="K7" s="300"/>
      <c r="L7" s="300"/>
      <c r="M7" s="300"/>
      <c r="N7" s="298"/>
    </row>
    <row r="8" spans="1:18" ht="24.6" customHeight="1">
      <c r="B8" s="297" t="s">
        <v>145</v>
      </c>
      <c r="E8" s="476" t="s">
        <v>146</v>
      </c>
      <c r="F8" s="476"/>
      <c r="G8" s="300"/>
      <c r="H8" s="300"/>
      <c r="I8" s="300"/>
      <c r="J8" s="300"/>
      <c r="K8" s="300"/>
      <c r="L8" s="300"/>
      <c r="M8" s="300"/>
      <c r="N8" s="298"/>
    </row>
    <row r="9" spans="1:18">
      <c r="B9" s="297" t="s">
        <v>225</v>
      </c>
      <c r="E9" s="476" t="s">
        <v>224</v>
      </c>
      <c r="F9" s="476"/>
    </row>
    <row r="10" spans="1:18" ht="115.5" customHeight="1">
      <c r="E10" s="300"/>
      <c r="F10" s="300"/>
    </row>
    <row r="11" spans="1:18" ht="24.75" customHeight="1">
      <c r="A11" s="305"/>
      <c r="B11" s="305"/>
      <c r="C11" s="305" t="s">
        <v>132</v>
      </c>
      <c r="D11" s="305"/>
      <c r="E11" s="305"/>
      <c r="F11" s="305"/>
    </row>
    <row r="12" spans="1:18" ht="56.25" customHeight="1">
      <c r="A12" s="477" t="s">
        <v>242</v>
      </c>
      <c r="B12" s="477"/>
      <c r="C12" s="477"/>
      <c r="D12" s="477"/>
      <c r="E12" s="477"/>
      <c r="F12" s="477"/>
      <c r="G12" s="306"/>
      <c r="H12" s="307"/>
      <c r="I12" s="306"/>
      <c r="J12" s="307"/>
    </row>
    <row r="13" spans="1:18">
      <c r="A13" s="308"/>
      <c r="B13" s="309"/>
      <c r="C13" s="308"/>
      <c r="D13" s="310"/>
      <c r="E13" s="310"/>
      <c r="F13" s="310"/>
      <c r="I13" s="306"/>
      <c r="J13" s="311"/>
      <c r="K13" s="312"/>
      <c r="L13" s="307"/>
      <c r="M13" s="313"/>
      <c r="N13" s="313"/>
      <c r="O13" s="314"/>
      <c r="P13" s="315"/>
      <c r="Q13" s="316"/>
      <c r="R13" s="315"/>
    </row>
    <row r="14" spans="1:18" ht="12.75" customHeight="1">
      <c r="A14" s="478" t="s">
        <v>133</v>
      </c>
      <c r="B14" s="479" t="s">
        <v>15</v>
      </c>
      <c r="C14" s="478" t="s">
        <v>134</v>
      </c>
      <c r="D14" s="480" t="s">
        <v>135</v>
      </c>
      <c r="E14" s="480" t="s">
        <v>136</v>
      </c>
      <c r="F14" s="480" t="s">
        <v>137</v>
      </c>
      <c r="I14" s="317"/>
      <c r="J14" s="318"/>
      <c r="K14" s="312"/>
      <c r="L14" s="307"/>
      <c r="M14" s="319"/>
      <c r="N14" s="313"/>
      <c r="O14" s="314"/>
      <c r="P14" s="315"/>
      <c r="Q14" s="316"/>
      <c r="R14" s="315"/>
    </row>
    <row r="15" spans="1:18" ht="38.450000000000003" customHeight="1">
      <c r="A15" s="478"/>
      <c r="B15" s="479"/>
      <c r="C15" s="478"/>
      <c r="D15" s="480"/>
      <c r="E15" s="480"/>
      <c r="F15" s="480"/>
      <c r="I15" s="317"/>
      <c r="J15" s="318"/>
      <c r="K15" s="312"/>
      <c r="L15" s="307"/>
      <c r="M15" s="319"/>
      <c r="N15" s="313"/>
      <c r="O15" s="314"/>
      <c r="P15" s="320"/>
      <c r="Q15" s="316"/>
      <c r="R15" s="315"/>
    </row>
    <row r="16" spans="1:18" ht="30" customHeight="1">
      <c r="A16" s="321">
        <v>1</v>
      </c>
      <c r="B16" s="322" t="s">
        <v>138</v>
      </c>
      <c r="C16" s="323" t="s">
        <v>139</v>
      </c>
      <c r="D16" s="324">
        <f>'См№1 Проектные     '!R25</f>
        <v>2951450</v>
      </c>
      <c r="E16" s="324">
        <f>'См№1 Проектные     '!R26</f>
        <v>590290</v>
      </c>
      <c r="F16" s="325">
        <f>'См№1 Проектные     '!R28</f>
        <v>3541740</v>
      </c>
      <c r="H16" s="326"/>
      <c r="I16" s="327"/>
      <c r="J16" s="328"/>
      <c r="K16" s="312"/>
      <c r="L16" s="307"/>
      <c r="M16" s="319"/>
      <c r="N16" s="313"/>
      <c r="O16" s="314"/>
      <c r="P16" s="320"/>
      <c r="Q16" s="316"/>
      <c r="R16" s="315"/>
    </row>
    <row r="17" spans="1:18" ht="18.75" customHeight="1">
      <c r="A17" s="321">
        <v>2</v>
      </c>
      <c r="B17" s="322" t="s">
        <v>121</v>
      </c>
      <c r="C17" s="323" t="s">
        <v>140</v>
      </c>
      <c r="D17" s="324">
        <f>'2 Геодез'!O42</f>
        <v>163914.65279743299</v>
      </c>
      <c r="E17" s="324">
        <f>'2 Геодез'!O43</f>
        <v>32782.930559486602</v>
      </c>
      <c r="F17" s="325">
        <f>'2 Геодез'!O45</f>
        <v>196697.58335691958</v>
      </c>
      <c r="G17" s="329"/>
      <c r="H17" s="326"/>
      <c r="I17" s="326"/>
      <c r="J17" s="326"/>
      <c r="K17" s="312"/>
      <c r="L17" s="307"/>
      <c r="M17" s="330"/>
      <c r="N17" s="313"/>
      <c r="O17" s="314"/>
      <c r="P17" s="315"/>
      <c r="Q17" s="316"/>
      <c r="R17" s="315"/>
    </row>
    <row r="18" spans="1:18" ht="18.75" customHeight="1">
      <c r="A18" s="321">
        <v>3</v>
      </c>
      <c r="B18" s="322" t="s">
        <v>71</v>
      </c>
      <c r="C18" s="323" t="s">
        <v>141</v>
      </c>
      <c r="D18" s="324">
        <f>Геология!N48</f>
        <v>184098.82</v>
      </c>
      <c r="E18" s="324">
        <f>Геология!N49</f>
        <v>36819.764000000003</v>
      </c>
      <c r="F18" s="325">
        <f>Геология!N50</f>
        <v>220918.584</v>
      </c>
      <c r="G18" s="329"/>
      <c r="H18" s="326"/>
      <c r="I18" s="326"/>
      <c r="J18" s="326"/>
      <c r="K18" s="312"/>
      <c r="L18" s="307"/>
      <c r="M18" s="330"/>
      <c r="N18" s="313"/>
      <c r="O18" s="314"/>
      <c r="P18" s="315"/>
      <c r="Q18" s="316"/>
      <c r="R18" s="315"/>
    </row>
    <row r="19" spans="1:18" ht="18.75" customHeight="1">
      <c r="A19" s="321">
        <v>4</v>
      </c>
      <c r="B19" s="322" t="s">
        <v>126</v>
      </c>
      <c r="C19" s="323" t="s">
        <v>142</v>
      </c>
      <c r="D19" s="324">
        <f>'4Экология'!M58</f>
        <v>116641.45</v>
      </c>
      <c r="E19" s="324">
        <f>'4Экология'!M59</f>
        <v>23328.29</v>
      </c>
      <c r="F19" s="325">
        <f>'4Экология'!M60</f>
        <v>139969.74</v>
      </c>
      <c r="G19" s="329"/>
      <c r="H19" s="326"/>
      <c r="I19" s="326"/>
      <c r="J19" s="326"/>
      <c r="K19" s="312"/>
      <c r="L19" s="307"/>
      <c r="M19" s="330"/>
      <c r="N19" s="313"/>
      <c r="O19" s="314"/>
      <c r="P19" s="315"/>
      <c r="Q19" s="316"/>
      <c r="R19" s="315"/>
    </row>
    <row r="20" spans="1:18" ht="18.75" customHeight="1">
      <c r="A20" s="321">
        <v>5</v>
      </c>
      <c r="B20" s="322" t="s">
        <v>127</v>
      </c>
      <c r="C20" s="323" t="s">
        <v>143</v>
      </c>
      <c r="D20" s="324">
        <f>Экспертиза!B28</f>
        <v>326048.92471917142</v>
      </c>
      <c r="E20" s="324">
        <f>Экспертиза!B29</f>
        <v>65209.77494383428</v>
      </c>
      <c r="F20" s="325">
        <f>Экспертиза!B30</f>
        <v>391258.69966300571</v>
      </c>
      <c r="G20" s="329"/>
      <c r="H20" s="326"/>
      <c r="I20" s="326"/>
      <c r="J20" s="326"/>
      <c r="K20" s="312"/>
      <c r="L20" s="307"/>
      <c r="M20" s="330"/>
      <c r="N20" s="313"/>
      <c r="O20" s="314"/>
      <c r="P20" s="315"/>
      <c r="Q20" s="316"/>
      <c r="R20" s="315"/>
    </row>
    <row r="21" spans="1:18" ht="18.75" customHeight="1">
      <c r="A21" s="321">
        <v>6</v>
      </c>
      <c r="B21" s="322" t="s">
        <v>29</v>
      </c>
      <c r="C21" s="323"/>
      <c r="D21" s="324">
        <f>SUM(D16:D20)</f>
        <v>3742153.8475166047</v>
      </c>
      <c r="E21" s="324">
        <f>SUM(E16:E20)</f>
        <v>748430.75950332091</v>
      </c>
      <c r="F21" s="324">
        <f>SUM(F16:F20)</f>
        <v>4490584.6070199255</v>
      </c>
      <c r="G21" s="329"/>
      <c r="H21" s="331"/>
      <c r="I21" s="332"/>
      <c r="J21" s="333"/>
      <c r="K21" s="313"/>
      <c r="L21" s="319"/>
      <c r="M21" s="330"/>
      <c r="N21" s="313"/>
      <c r="O21" s="314"/>
      <c r="P21" s="320"/>
      <c r="Q21" s="316"/>
      <c r="R21" s="315"/>
    </row>
    <row r="22" spans="1:18" ht="15.75">
      <c r="D22" s="334"/>
      <c r="F22" s="334"/>
      <c r="G22" s="335"/>
      <c r="H22" s="336"/>
      <c r="I22" s="336"/>
      <c r="J22" s="336"/>
      <c r="K22" s="337"/>
      <c r="L22" s="319"/>
      <c r="M22" s="319"/>
      <c r="N22" s="313"/>
      <c r="O22" s="314"/>
      <c r="P22" s="320"/>
      <c r="Q22" s="316"/>
      <c r="R22" s="315"/>
    </row>
    <row r="23" spans="1:18" ht="15.75">
      <c r="B23" s="338" t="s">
        <v>0</v>
      </c>
      <c r="C23" s="338"/>
      <c r="D23" s="338"/>
      <c r="E23" s="6"/>
      <c r="F23" s="339"/>
      <c r="G23" s="340"/>
      <c r="H23" s="341"/>
      <c r="I23" s="313"/>
      <c r="J23" s="342"/>
      <c r="K23" s="319"/>
      <c r="L23" s="319"/>
      <c r="M23" s="319"/>
      <c r="N23" s="313"/>
      <c r="O23" s="314"/>
      <c r="P23" s="320"/>
      <c r="Q23" s="316"/>
      <c r="R23" s="315"/>
    </row>
    <row r="24" spans="1:18">
      <c r="B24" s="338" t="s">
        <v>144</v>
      </c>
      <c r="C24" s="338"/>
      <c r="E24" s="6"/>
      <c r="G24" s="340"/>
      <c r="H24" s="341"/>
      <c r="I24" s="313"/>
      <c r="J24" s="342"/>
      <c r="K24" s="319"/>
      <c r="L24" s="319"/>
      <c r="M24" s="319"/>
      <c r="N24" s="313"/>
      <c r="O24" s="314"/>
      <c r="P24" s="320"/>
      <c r="Q24" s="316"/>
      <c r="R24" s="315"/>
    </row>
    <row r="25" spans="1:18">
      <c r="E25" s="334"/>
      <c r="H25" s="313"/>
      <c r="I25" s="313"/>
      <c r="J25" s="343"/>
      <c r="K25" s="319"/>
      <c r="L25" s="319"/>
      <c r="M25" s="319"/>
      <c r="N25" s="313"/>
      <c r="O25" s="314"/>
      <c r="P25" s="320"/>
      <c r="Q25" s="316"/>
      <c r="R25" s="316"/>
    </row>
    <row r="26" spans="1:18">
      <c r="E26" s="334"/>
      <c r="H26" s="313"/>
      <c r="I26" s="313"/>
      <c r="J26" s="330"/>
      <c r="K26" s="319"/>
      <c r="L26" s="319"/>
      <c r="M26" s="344"/>
      <c r="N26" s="313"/>
      <c r="O26" s="314"/>
      <c r="P26" s="320"/>
    </row>
    <row r="27" spans="1:18">
      <c r="B27" s="6" t="s">
        <v>147</v>
      </c>
      <c r="C27" s="6"/>
      <c r="E27" s="6"/>
      <c r="H27" s="313"/>
      <c r="I27" s="313"/>
      <c r="J27" s="319"/>
      <c r="K27" s="319"/>
      <c r="L27" s="319"/>
      <c r="M27" s="319"/>
      <c r="N27" s="313"/>
      <c r="O27" s="314"/>
      <c r="P27" s="320"/>
    </row>
    <row r="28" spans="1:18">
      <c r="B28" s="6"/>
      <c r="C28" s="6"/>
      <c r="E28" s="6"/>
      <c r="H28" s="313"/>
      <c r="I28" s="313"/>
      <c r="J28" s="319"/>
      <c r="K28" s="319"/>
      <c r="L28" s="319"/>
      <c r="M28" s="319"/>
      <c r="N28" s="313"/>
      <c r="O28" s="314"/>
      <c r="P28" s="320"/>
    </row>
    <row r="29" spans="1:18">
      <c r="B29" s="6"/>
      <c r="C29" s="6"/>
      <c r="E29" s="6"/>
      <c r="H29" s="313"/>
      <c r="I29" s="313"/>
      <c r="J29" s="319"/>
      <c r="K29" s="319"/>
      <c r="L29" s="319"/>
      <c r="M29" s="319"/>
      <c r="N29" s="313"/>
      <c r="O29" s="314"/>
      <c r="P29" s="320"/>
    </row>
    <row r="30" spans="1:18">
      <c r="B30" s="6" t="s">
        <v>148</v>
      </c>
      <c r="C30" s="6"/>
      <c r="E30" s="6"/>
      <c r="H30" s="313"/>
      <c r="I30" s="313"/>
      <c r="J30" s="319"/>
      <c r="K30" s="319"/>
      <c r="L30" s="319"/>
      <c r="M30" s="319"/>
      <c r="N30" s="313"/>
      <c r="O30" s="314"/>
      <c r="P30" s="320"/>
    </row>
    <row r="31" spans="1:18">
      <c r="H31" s="313"/>
      <c r="I31" s="313"/>
      <c r="J31" s="319"/>
      <c r="K31" s="319"/>
      <c r="L31" s="319"/>
      <c r="M31" s="319"/>
      <c r="N31" s="313"/>
      <c r="O31" s="314"/>
      <c r="P31" s="320"/>
    </row>
    <row r="32" spans="1:18">
      <c r="H32" s="313"/>
      <c r="I32" s="313"/>
      <c r="J32" s="319"/>
      <c r="K32" s="319"/>
      <c r="L32" s="319"/>
      <c r="M32" s="319"/>
      <c r="N32" s="313"/>
      <c r="O32" s="314"/>
      <c r="P32" s="320"/>
    </row>
    <row r="33" spans="8:15">
      <c r="H33" s="313"/>
      <c r="I33" s="313"/>
      <c r="J33" s="319"/>
      <c r="K33" s="319"/>
      <c r="L33" s="319"/>
      <c r="M33" s="319"/>
      <c r="N33" s="313"/>
      <c r="O33" s="314"/>
    </row>
    <row r="34" spans="8:15">
      <c r="H34" s="313"/>
      <c r="I34" s="313"/>
      <c r="J34" s="319"/>
      <c r="K34" s="319"/>
      <c r="L34" s="319"/>
      <c r="M34" s="319"/>
      <c r="N34" s="313"/>
      <c r="O34" s="314"/>
    </row>
    <row r="35" spans="8:15">
      <c r="H35" s="313"/>
      <c r="I35" s="313"/>
      <c r="J35" s="319"/>
      <c r="K35" s="319"/>
      <c r="L35" s="319"/>
      <c r="M35" s="319"/>
      <c r="N35" s="313"/>
      <c r="O35" s="314"/>
    </row>
    <row r="36" spans="8:15">
      <c r="H36" s="313"/>
      <c r="I36" s="313"/>
      <c r="J36" s="319"/>
      <c r="K36" s="319"/>
      <c r="L36" s="319"/>
      <c r="M36" s="319"/>
      <c r="N36" s="313"/>
      <c r="O36" s="314"/>
    </row>
    <row r="37" spans="8:15">
      <c r="H37" s="313"/>
      <c r="I37" s="313"/>
      <c r="J37" s="319"/>
      <c r="K37" s="319"/>
      <c r="L37" s="319"/>
      <c r="M37" s="319"/>
      <c r="N37" s="313"/>
      <c r="O37" s="313"/>
    </row>
    <row r="38" spans="8:15">
      <c r="H38" s="313"/>
      <c r="I38" s="313"/>
      <c r="J38" s="319"/>
      <c r="K38" s="319"/>
      <c r="L38" s="319"/>
      <c r="M38" s="319"/>
      <c r="N38" s="313"/>
      <c r="O38" s="313"/>
    </row>
    <row r="39" spans="8:15">
      <c r="J39" s="320"/>
      <c r="K39" s="320"/>
      <c r="L39" s="320"/>
      <c r="M39" s="320"/>
    </row>
    <row r="40" spans="8:15">
      <c r="J40" s="320"/>
      <c r="K40" s="320"/>
      <c r="L40" s="320"/>
      <c r="M40" s="320"/>
    </row>
    <row r="41" spans="8:15">
      <c r="J41" s="320"/>
      <c r="K41" s="320"/>
      <c r="L41" s="320"/>
      <c r="M41" s="320"/>
    </row>
    <row r="42" spans="8:15">
      <c r="J42" s="320"/>
      <c r="K42" s="320"/>
      <c r="L42" s="320"/>
      <c r="M42" s="320"/>
    </row>
    <row r="43" spans="8:15">
      <c r="J43" s="320"/>
      <c r="K43" s="320"/>
      <c r="L43" s="320"/>
      <c r="M43" s="320"/>
    </row>
    <row r="44" spans="8:15">
      <c r="J44" s="320"/>
      <c r="K44" s="320"/>
      <c r="L44" s="320"/>
      <c r="M44" s="320"/>
    </row>
    <row r="45" spans="8:15">
      <c r="J45" s="320"/>
      <c r="K45" s="320"/>
      <c r="L45" s="320"/>
      <c r="M45" s="320"/>
    </row>
    <row r="46" spans="8:15">
      <c r="J46" s="320"/>
      <c r="K46" s="320"/>
      <c r="L46" s="320"/>
      <c r="M46" s="320"/>
    </row>
    <row r="47" spans="8:15">
      <c r="J47" s="320"/>
      <c r="K47" s="320"/>
      <c r="L47" s="320"/>
      <c r="M47" s="320"/>
    </row>
    <row r="48" spans="8:15">
      <c r="J48" s="320"/>
      <c r="K48" s="320"/>
      <c r="L48" s="320"/>
      <c r="M48" s="320"/>
    </row>
    <row r="49" spans="10:13">
      <c r="J49" s="320"/>
      <c r="K49" s="320"/>
      <c r="L49" s="320"/>
      <c r="M49" s="320"/>
    </row>
    <row r="50" spans="10:13">
      <c r="J50" s="320"/>
      <c r="K50" s="320"/>
      <c r="L50" s="320"/>
      <c r="M50" s="320"/>
    </row>
    <row r="51" spans="10:13">
      <c r="J51" s="320"/>
      <c r="K51" s="320"/>
      <c r="L51" s="320"/>
      <c r="M51" s="320"/>
    </row>
    <row r="52" spans="10:13">
      <c r="J52" s="320"/>
      <c r="K52" s="320"/>
      <c r="L52" s="320"/>
      <c r="M52" s="320"/>
    </row>
    <row r="53" spans="10:13">
      <c r="J53" s="320"/>
      <c r="K53" s="320"/>
      <c r="L53" s="320"/>
      <c r="M53" s="320"/>
    </row>
    <row r="54" spans="10:13">
      <c r="J54" s="320"/>
      <c r="K54" s="320"/>
      <c r="L54" s="320"/>
      <c r="M54" s="320"/>
    </row>
    <row r="55" spans="10:13">
      <c r="J55" s="320"/>
      <c r="K55" s="320"/>
      <c r="L55" s="320"/>
      <c r="M55" s="320"/>
    </row>
    <row r="56" spans="10:13">
      <c r="J56" s="320"/>
      <c r="K56" s="320"/>
      <c r="L56" s="320"/>
      <c r="M56" s="320"/>
    </row>
    <row r="57" spans="10:13">
      <c r="J57" s="320"/>
      <c r="K57" s="320"/>
      <c r="L57" s="320"/>
      <c r="M57" s="320"/>
    </row>
    <row r="58" spans="10:13">
      <c r="J58" s="320"/>
      <c r="K58" s="320"/>
      <c r="L58" s="320"/>
      <c r="M58" s="320"/>
    </row>
    <row r="59" spans="10:13">
      <c r="J59" s="320"/>
      <c r="K59" s="320"/>
      <c r="L59" s="320"/>
      <c r="M59" s="320"/>
    </row>
    <row r="60" spans="10:13">
      <c r="J60" s="320"/>
      <c r="K60" s="320"/>
      <c r="L60" s="320"/>
      <c r="M60" s="320"/>
    </row>
    <row r="61" spans="10:13">
      <c r="J61" s="320"/>
      <c r="K61" s="320"/>
      <c r="L61" s="320"/>
      <c r="M61" s="320"/>
    </row>
    <row r="62" spans="10:13">
      <c r="J62" s="320"/>
      <c r="K62" s="320"/>
      <c r="L62" s="320"/>
      <c r="M62" s="320"/>
    </row>
    <row r="63" spans="10:13">
      <c r="J63" s="320"/>
      <c r="K63" s="320"/>
      <c r="L63" s="320"/>
      <c r="M63" s="320"/>
    </row>
    <row r="64" spans="10:13">
      <c r="J64" s="320"/>
      <c r="K64" s="320"/>
      <c r="L64" s="320"/>
      <c r="M64" s="320"/>
    </row>
    <row r="65" spans="10:13">
      <c r="J65" s="320"/>
      <c r="K65" s="320"/>
      <c r="L65" s="320"/>
      <c r="M65" s="320"/>
    </row>
    <row r="66" spans="10:13">
      <c r="J66" s="320"/>
      <c r="K66" s="320"/>
      <c r="L66" s="320"/>
      <c r="M66" s="320"/>
    </row>
    <row r="67" spans="10:13">
      <c r="J67" s="320"/>
      <c r="K67" s="320"/>
      <c r="L67" s="320"/>
      <c r="M67" s="320"/>
    </row>
    <row r="68" spans="10:13">
      <c r="J68" s="320"/>
      <c r="K68" s="320"/>
      <c r="L68" s="320"/>
      <c r="M68" s="320"/>
    </row>
    <row r="69" spans="10:13">
      <c r="J69" s="320"/>
      <c r="K69" s="320"/>
      <c r="L69" s="320"/>
      <c r="M69" s="320"/>
    </row>
    <row r="70" spans="10:13">
      <c r="J70" s="320"/>
      <c r="K70" s="320"/>
      <c r="L70" s="320"/>
      <c r="M70" s="320"/>
    </row>
  </sheetData>
  <mergeCells count="14">
    <mergeCell ref="E8:F8"/>
    <mergeCell ref="E1:F1"/>
    <mergeCell ref="E2:F2"/>
    <mergeCell ref="E3:F3"/>
    <mergeCell ref="E6:F6"/>
    <mergeCell ref="E7:F7"/>
    <mergeCell ref="E9:F9"/>
    <mergeCell ref="A12:F12"/>
    <mergeCell ref="A14:A15"/>
    <mergeCell ref="B14:B15"/>
    <mergeCell ref="C14:C15"/>
    <mergeCell ref="D14:D15"/>
    <mergeCell ref="E14:E15"/>
    <mergeCell ref="F14:F1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U36"/>
  <sheetViews>
    <sheetView topLeftCell="A13" zoomScaleNormal="100" workbookViewId="0">
      <selection activeCell="X31" sqref="X31"/>
    </sheetView>
  </sheetViews>
  <sheetFormatPr defaultRowHeight="15"/>
  <cols>
    <col min="1" max="1" width="3.28515625" style="289" customWidth="1"/>
    <col min="2" max="2" width="14" style="290" customWidth="1"/>
    <col min="3" max="3" width="17.7109375" style="285" customWidth="1"/>
    <col min="4" max="4" width="8.28515625" style="285" customWidth="1"/>
    <col min="5" max="5" width="1.7109375" style="285" customWidth="1"/>
    <col min="6" max="6" width="1.42578125" style="285" customWidth="1"/>
    <col min="7" max="7" width="5.140625" style="285" customWidth="1"/>
    <col min="8" max="8" width="1.28515625" style="285" customWidth="1"/>
    <col min="9" max="9" width="4.85546875" style="285" customWidth="1"/>
    <col min="10" max="10" width="1.5703125" style="285" customWidth="1"/>
    <col min="11" max="11" width="6.42578125" style="285" customWidth="1"/>
    <col min="12" max="12" width="2.42578125" style="285" customWidth="1"/>
    <col min="13" max="13" width="3.85546875" style="285" customWidth="1"/>
    <col min="14" max="14" width="1.28515625" style="285" customWidth="1"/>
    <col min="15" max="15" width="0.42578125" style="285" customWidth="1"/>
    <col min="16" max="17" width="1.28515625" style="285" hidden="1" customWidth="1"/>
    <col min="18" max="18" width="13.7109375" style="291" customWidth="1"/>
    <col min="19" max="16384" width="9.140625" style="285"/>
  </cols>
  <sheetData>
    <row r="1" spans="1:18" ht="15.75">
      <c r="A1" s="23"/>
      <c r="B1" s="28"/>
      <c r="C1" s="1"/>
      <c r="D1" s="1"/>
      <c r="E1" s="1"/>
      <c r="F1" s="1"/>
      <c r="G1" s="482" t="s">
        <v>227</v>
      </c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</row>
    <row r="2" spans="1:18" ht="15" customHeight="1">
      <c r="A2" s="24"/>
      <c r="B2" s="29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48"/>
    </row>
    <row r="3" spans="1:18" ht="14.45" customHeight="1">
      <c r="A3" s="25"/>
      <c r="B3" s="506" t="s">
        <v>131</v>
      </c>
      <c r="C3" s="506"/>
      <c r="D3" s="3"/>
      <c r="E3" s="3"/>
      <c r="F3" s="3"/>
      <c r="G3" s="3"/>
      <c r="H3" s="3"/>
      <c r="I3" s="436" t="s">
        <v>249</v>
      </c>
      <c r="J3" s="4"/>
      <c r="K3" s="4"/>
      <c r="L3" s="4"/>
      <c r="M3" s="4"/>
      <c r="N3" s="4"/>
      <c r="O3" s="4"/>
      <c r="P3" s="4"/>
      <c r="Q3" s="4"/>
      <c r="R3" s="249"/>
    </row>
    <row r="4" spans="1:18" ht="34.5" customHeight="1">
      <c r="A4" s="25"/>
      <c r="B4" s="487"/>
      <c r="C4" s="487"/>
      <c r="D4" s="261"/>
      <c r="E4" s="261"/>
      <c r="F4" s="261"/>
      <c r="G4" s="261"/>
      <c r="H4" s="261"/>
      <c r="I4" s="487"/>
      <c r="J4" s="487"/>
      <c r="K4" s="487"/>
      <c r="L4" s="487"/>
      <c r="M4" s="487"/>
      <c r="N4" s="487"/>
      <c r="O4" s="487"/>
      <c r="P4" s="487"/>
      <c r="Q4" s="487"/>
      <c r="R4" s="487"/>
    </row>
    <row r="5" spans="1:18">
      <c r="A5" s="25"/>
      <c r="B5" s="507" t="s">
        <v>128</v>
      </c>
      <c r="C5" s="507"/>
      <c r="D5" s="286"/>
      <c r="E5" s="286"/>
      <c r="F5" s="286"/>
      <c r="G5" s="286"/>
      <c r="H5" s="286"/>
      <c r="I5" s="5" t="s">
        <v>21</v>
      </c>
      <c r="J5" s="5"/>
      <c r="K5" s="5"/>
      <c r="L5" s="5"/>
      <c r="M5" s="5"/>
      <c r="N5" s="5"/>
      <c r="O5" s="5"/>
      <c r="P5" s="5"/>
      <c r="Q5" s="5"/>
      <c r="R5" s="250"/>
    </row>
    <row r="6" spans="1:18" ht="18" customHeight="1">
      <c r="A6" s="25"/>
      <c r="B6" s="490" t="s">
        <v>226</v>
      </c>
      <c r="C6" s="490"/>
      <c r="D6" s="287"/>
      <c r="E6" s="287"/>
      <c r="F6" s="287"/>
      <c r="G6" s="287"/>
      <c r="H6" s="287"/>
      <c r="I6" s="487" t="s">
        <v>226</v>
      </c>
      <c r="J6" s="487"/>
      <c r="K6" s="487"/>
      <c r="L6" s="487"/>
      <c r="M6" s="487"/>
      <c r="N6" s="487"/>
      <c r="O6" s="487"/>
      <c r="P6" s="487"/>
      <c r="Q6" s="487"/>
      <c r="R6" s="487"/>
    </row>
    <row r="7" spans="1:18" ht="4.9000000000000004" customHeight="1">
      <c r="A7" s="26"/>
      <c r="B7" s="30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251"/>
    </row>
    <row r="8" spans="1:18">
      <c r="A8" s="27"/>
      <c r="B8" s="510" t="s">
        <v>18</v>
      </c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</row>
    <row r="9" spans="1:18">
      <c r="A9" s="27"/>
      <c r="B9" s="511" t="s">
        <v>17</v>
      </c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</row>
    <row r="10" spans="1:18" ht="12.6" customHeight="1">
      <c r="A10" s="485" t="s">
        <v>20</v>
      </c>
      <c r="B10" s="485"/>
      <c r="C10" s="485"/>
      <c r="D10" s="485"/>
      <c r="E10" s="485"/>
      <c r="F10" s="485"/>
      <c r="G10" s="485"/>
      <c r="H10" s="485"/>
      <c r="I10" s="485"/>
      <c r="J10" s="485"/>
      <c r="K10" s="485"/>
      <c r="L10" s="485"/>
      <c r="M10" s="485"/>
      <c r="N10" s="485"/>
      <c r="O10" s="485"/>
      <c r="P10" s="485"/>
      <c r="Q10" s="485"/>
      <c r="R10" s="485"/>
    </row>
    <row r="11" spans="1:18" ht="27" customHeight="1">
      <c r="A11" s="508" t="s">
        <v>19</v>
      </c>
      <c r="B11" s="508"/>
      <c r="C11" s="509" t="s">
        <v>243</v>
      </c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</row>
    <row r="12" spans="1:18" ht="59.45" customHeight="1">
      <c r="A12" s="7" t="s">
        <v>1</v>
      </c>
      <c r="B12" s="31" t="s">
        <v>2</v>
      </c>
      <c r="C12" s="494" t="s">
        <v>3</v>
      </c>
      <c r="D12" s="498"/>
      <c r="E12" s="494" t="s">
        <v>4</v>
      </c>
      <c r="F12" s="495"/>
      <c r="G12" s="495"/>
      <c r="H12" s="495"/>
      <c r="I12" s="495"/>
      <c r="J12" s="495"/>
      <c r="K12" s="495"/>
      <c r="L12" s="495"/>
      <c r="M12" s="495"/>
      <c r="N12" s="495"/>
      <c r="O12" s="495"/>
      <c r="P12" s="495"/>
      <c r="Q12" s="495"/>
      <c r="R12" s="252" t="s">
        <v>5</v>
      </c>
    </row>
    <row r="13" spans="1:18">
      <c r="A13" s="36">
        <v>1</v>
      </c>
      <c r="B13" s="37">
        <v>2</v>
      </c>
      <c r="C13" s="499">
        <v>3</v>
      </c>
      <c r="D13" s="500"/>
      <c r="E13" s="496">
        <v>4</v>
      </c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259">
        <v>5</v>
      </c>
    </row>
    <row r="14" spans="1:18" ht="112.5" customHeight="1">
      <c r="A14" s="265" t="s">
        <v>6</v>
      </c>
      <c r="B14" s="32" t="s">
        <v>247</v>
      </c>
      <c r="C14" s="483" t="s">
        <v>241</v>
      </c>
      <c r="D14" s="484"/>
      <c r="E14" s="288" t="s">
        <v>22</v>
      </c>
      <c r="F14" s="501">
        <f>D15</f>
        <v>86.52</v>
      </c>
      <c r="G14" s="501"/>
      <c r="H14" s="41" t="s">
        <v>23</v>
      </c>
      <c r="I14" s="455">
        <f>D17</f>
        <v>0.76400000000000001</v>
      </c>
      <c r="J14" s="42" t="s">
        <v>11</v>
      </c>
      <c r="K14" s="43">
        <f>D16</f>
        <v>370</v>
      </c>
      <c r="L14" s="42" t="s">
        <v>24</v>
      </c>
      <c r="M14" s="260">
        <v>1.1000000000000001</v>
      </c>
      <c r="N14" s="42"/>
      <c r="O14" s="44"/>
      <c r="P14" s="255"/>
      <c r="Q14" s="255"/>
      <c r="R14" s="292">
        <f>ROUND((F14+I14*K14)*M14*G15*I15*K15*M15,2)</f>
        <v>2951.45</v>
      </c>
    </row>
    <row r="15" spans="1:18">
      <c r="A15" s="264"/>
      <c r="B15" s="33"/>
      <c r="C15" s="456" t="s">
        <v>9</v>
      </c>
      <c r="D15" s="450">
        <v>86.52</v>
      </c>
      <c r="E15" s="12"/>
      <c r="F15" s="22" t="s">
        <v>11</v>
      </c>
      <c r="G15" s="22">
        <f>D19</f>
        <v>1.1000000000000001</v>
      </c>
      <c r="H15" s="13" t="s">
        <v>11</v>
      </c>
      <c r="I15" s="38">
        <f>D22</f>
        <v>3.83</v>
      </c>
      <c r="J15" s="13" t="s">
        <v>11</v>
      </c>
      <c r="K15" s="13">
        <f>D18</f>
        <v>1.1499999999999999</v>
      </c>
      <c r="L15" s="13" t="s">
        <v>11</v>
      </c>
      <c r="M15" s="13">
        <f>D21</f>
        <v>1.5</v>
      </c>
      <c r="P15" s="13"/>
      <c r="Q15" s="13"/>
      <c r="R15" s="253"/>
    </row>
    <row r="16" spans="1:18" ht="11.25" customHeight="1">
      <c r="A16" s="264"/>
      <c r="B16" s="33"/>
      <c r="C16" s="450" t="s">
        <v>122</v>
      </c>
      <c r="D16" s="450">
        <v>370</v>
      </c>
      <c r="R16" s="253"/>
    </row>
    <row r="17" spans="1:21" ht="12" customHeight="1">
      <c r="A17" s="264"/>
      <c r="B17" s="33"/>
      <c r="C17" s="8" t="s">
        <v>10</v>
      </c>
      <c r="D17" s="8">
        <v>0.76400000000000001</v>
      </c>
      <c r="E17" s="12"/>
      <c r="F17" s="2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53"/>
    </row>
    <row r="18" spans="1:21" ht="22.5">
      <c r="A18" s="264"/>
      <c r="B18" s="33"/>
      <c r="C18" s="8" t="s">
        <v>150</v>
      </c>
      <c r="D18" s="8">
        <v>1.1499999999999999</v>
      </c>
      <c r="E18" s="12"/>
      <c r="F18" s="22"/>
      <c r="G18" s="22"/>
      <c r="H18" s="22"/>
      <c r="I18" s="14"/>
      <c r="J18" s="14"/>
      <c r="K18" s="14"/>
      <c r="L18" s="14"/>
      <c r="M18" s="14"/>
      <c r="N18" s="14"/>
      <c r="O18" s="14"/>
      <c r="P18" s="14"/>
      <c r="Q18" s="14"/>
      <c r="R18" s="253"/>
    </row>
    <row r="19" spans="1:21" ht="56.25" customHeight="1">
      <c r="A19" s="283"/>
      <c r="B19" s="33"/>
      <c r="C19" s="8" t="s">
        <v>149</v>
      </c>
      <c r="D19" s="10">
        <v>1.1000000000000001</v>
      </c>
      <c r="E19" s="12"/>
      <c r="F19" s="22"/>
      <c r="G19" s="22"/>
      <c r="H19" s="22"/>
      <c r="I19" s="14"/>
      <c r="J19" s="14"/>
      <c r="K19" s="14"/>
      <c r="L19" s="14"/>
      <c r="M19" s="14"/>
      <c r="N19" s="14"/>
      <c r="O19" s="14"/>
      <c r="P19" s="14"/>
      <c r="Q19" s="14"/>
      <c r="R19" s="253"/>
    </row>
    <row r="20" spans="1:21" ht="57.75" customHeight="1">
      <c r="A20" s="295"/>
      <c r="B20" s="33"/>
      <c r="C20" s="8" t="s">
        <v>151</v>
      </c>
      <c r="D20" s="10">
        <v>1.1000000000000001</v>
      </c>
      <c r="E20" s="12"/>
      <c r="F20" s="22"/>
      <c r="G20" s="22"/>
      <c r="H20" s="22"/>
      <c r="I20" s="14"/>
      <c r="J20" s="14"/>
      <c r="K20" s="14"/>
      <c r="L20" s="14"/>
      <c r="M20" s="14"/>
      <c r="N20" s="14"/>
      <c r="O20" s="14"/>
      <c r="P20" s="14"/>
      <c r="Q20" s="14"/>
      <c r="R20" s="253"/>
    </row>
    <row r="21" spans="1:21" ht="34.5" customHeight="1">
      <c r="A21" s="295"/>
      <c r="B21" s="33"/>
      <c r="C21" s="8" t="s">
        <v>233</v>
      </c>
      <c r="D21" s="10">
        <v>1.5</v>
      </c>
      <c r="E21" s="12"/>
      <c r="F21" s="22"/>
      <c r="G21" s="22"/>
      <c r="H21" s="22"/>
      <c r="I21" s="14"/>
      <c r="J21" s="14"/>
      <c r="K21" s="14"/>
      <c r="L21" s="14"/>
      <c r="M21" s="14"/>
      <c r="N21" s="14"/>
      <c r="O21" s="14"/>
      <c r="P21" s="14"/>
      <c r="Q21" s="14"/>
      <c r="R21" s="253"/>
    </row>
    <row r="22" spans="1:21" ht="33.75">
      <c r="A22" s="295"/>
      <c r="B22" s="33"/>
      <c r="C22" s="466" t="s">
        <v>232</v>
      </c>
      <c r="D22" s="451">
        <v>3.83</v>
      </c>
      <c r="E22" s="256"/>
      <c r="F22" s="11"/>
      <c r="G22" s="11"/>
      <c r="H22" s="11"/>
      <c r="I22" s="15"/>
      <c r="J22" s="15"/>
      <c r="K22" s="15"/>
      <c r="L22" s="15"/>
      <c r="M22" s="15"/>
      <c r="N22" s="15"/>
      <c r="O22" s="15"/>
      <c r="P22" s="15"/>
      <c r="Q22" s="457"/>
      <c r="R22" s="253"/>
    </row>
    <row r="23" spans="1:21" ht="14.25" customHeight="1">
      <c r="A23" s="7" t="s">
        <v>7</v>
      </c>
      <c r="B23" s="34"/>
      <c r="C23" s="488" t="s">
        <v>123</v>
      </c>
      <c r="D23" s="489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489"/>
      <c r="R23" s="293">
        <f>R14</f>
        <v>2951.45</v>
      </c>
    </row>
    <row r="24" spans="1:21" ht="14.25" customHeight="1">
      <c r="A24" s="7" t="s">
        <v>8</v>
      </c>
      <c r="B24" s="266"/>
      <c r="C24" s="488" t="s">
        <v>124</v>
      </c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267">
        <f>R23*1000</f>
        <v>2951450</v>
      </c>
    </row>
    <row r="25" spans="1:21" ht="13.9" customHeight="1">
      <c r="A25" s="7" t="s">
        <v>125</v>
      </c>
      <c r="B25" s="515" t="s">
        <v>25</v>
      </c>
      <c r="C25" s="516"/>
      <c r="D25" s="45">
        <v>1</v>
      </c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7">
        <f>ROUND(R24*D25,2)</f>
        <v>2951450</v>
      </c>
    </row>
    <row r="26" spans="1:21">
      <c r="A26" s="7" t="s">
        <v>26</v>
      </c>
      <c r="B26" s="35"/>
      <c r="C26" s="9" t="s">
        <v>16</v>
      </c>
      <c r="D26" s="20">
        <v>0.2</v>
      </c>
      <c r="E26" s="17"/>
      <c r="F26" s="18"/>
      <c r="G26" s="18"/>
      <c r="H26" s="18"/>
      <c r="I26" s="19"/>
      <c r="J26" s="19"/>
      <c r="K26" s="19"/>
      <c r="L26" s="19"/>
      <c r="M26" s="19"/>
      <c r="N26" s="19"/>
      <c r="O26" s="19"/>
      <c r="P26" s="19"/>
      <c r="Q26" s="19"/>
      <c r="R26" s="267">
        <f>SUM(R25*0.2)</f>
        <v>590290</v>
      </c>
    </row>
    <row r="27" spans="1:21">
      <c r="A27" s="7" t="s">
        <v>27</v>
      </c>
      <c r="B27" s="35"/>
      <c r="C27" s="9"/>
      <c r="D27" s="512" t="s">
        <v>229</v>
      </c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4"/>
      <c r="R27" s="268">
        <f>R25+R26</f>
        <v>3541740</v>
      </c>
    </row>
    <row r="28" spans="1:21">
      <c r="A28" s="7" t="s">
        <v>30</v>
      </c>
      <c r="B28" s="517" t="s">
        <v>228</v>
      </c>
      <c r="C28" s="517"/>
      <c r="D28" s="517"/>
      <c r="E28" s="517"/>
      <c r="F28" s="517"/>
      <c r="G28" s="517"/>
      <c r="H28" s="517"/>
      <c r="I28" s="517"/>
      <c r="J28" s="517"/>
      <c r="K28" s="517"/>
      <c r="L28" s="517"/>
      <c r="M28" s="517"/>
      <c r="N28" s="517"/>
      <c r="O28" s="517"/>
      <c r="P28" s="517"/>
      <c r="Q28" s="518"/>
      <c r="R28" s="254">
        <f>R27</f>
        <v>3541740</v>
      </c>
    </row>
    <row r="29" spans="1:21" ht="36.75" customHeight="1">
      <c r="A29" s="502" t="s">
        <v>28</v>
      </c>
      <c r="B29" s="504" t="s">
        <v>12</v>
      </c>
      <c r="C29" s="16" t="s">
        <v>13</v>
      </c>
      <c r="D29" s="46">
        <v>0.4</v>
      </c>
      <c r="E29" s="521">
        <f>R28</f>
        <v>3541740</v>
      </c>
      <c r="F29" s="522"/>
      <c r="G29" s="522"/>
      <c r="H29" s="522"/>
      <c r="I29" s="522"/>
      <c r="J29" s="522"/>
      <c r="K29" s="522"/>
      <c r="L29" s="47" t="s">
        <v>11</v>
      </c>
      <c r="M29" s="492">
        <f>D29</f>
        <v>0.4</v>
      </c>
      <c r="N29" s="492"/>
      <c r="O29" s="492"/>
      <c r="P29" s="40"/>
      <c r="Q29" s="40"/>
      <c r="R29" s="39">
        <f>ROUND(E29*M29,3)</f>
        <v>1416696</v>
      </c>
      <c r="U29" s="285">
        <f>R29/1.18</f>
        <v>1200589.8305084747</v>
      </c>
    </row>
    <row r="30" spans="1:21" ht="35.25" customHeight="1">
      <c r="A30" s="503"/>
      <c r="B30" s="505"/>
      <c r="C30" s="16" t="s">
        <v>14</v>
      </c>
      <c r="D30" s="46">
        <v>0.6</v>
      </c>
      <c r="E30" s="519">
        <f>R28</f>
        <v>3541740</v>
      </c>
      <c r="F30" s="520"/>
      <c r="G30" s="520"/>
      <c r="H30" s="520"/>
      <c r="I30" s="520"/>
      <c r="J30" s="520"/>
      <c r="K30" s="520"/>
      <c r="L30" s="48" t="s">
        <v>11</v>
      </c>
      <c r="M30" s="493">
        <f>D30</f>
        <v>0.6</v>
      </c>
      <c r="N30" s="493"/>
      <c r="O30" s="493"/>
      <c r="P30" s="493"/>
      <c r="Q30" s="21"/>
      <c r="R30" s="39">
        <f>ROUND(E30*M30,3)</f>
        <v>2125044</v>
      </c>
    </row>
    <row r="31" spans="1:21" ht="18.75" customHeight="1">
      <c r="A31" s="285"/>
      <c r="B31" s="285"/>
      <c r="R31" s="285"/>
    </row>
    <row r="32" spans="1:21">
      <c r="A32" s="26"/>
      <c r="B32" s="30"/>
      <c r="C32" s="6" t="s">
        <v>250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251"/>
    </row>
    <row r="33" spans="1:18" ht="24.6" customHeight="1">
      <c r="A33" s="26"/>
      <c r="B33" s="491"/>
      <c r="C33" s="491"/>
      <c r="D33" s="263"/>
      <c r="E33" s="263"/>
      <c r="F33" s="263"/>
      <c r="G33" s="263"/>
      <c r="H33" s="263"/>
      <c r="I33" s="486"/>
      <c r="J33" s="486"/>
      <c r="K33" s="486"/>
      <c r="L33" s="486"/>
      <c r="M33" s="486"/>
      <c r="N33" s="486"/>
      <c r="O33" s="486"/>
      <c r="P33" s="486"/>
      <c r="Q33" s="486"/>
      <c r="R33" s="486"/>
    </row>
    <row r="34" spans="1:18" ht="9" customHeight="1">
      <c r="A34" s="26"/>
      <c r="B34" s="30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251"/>
    </row>
    <row r="35" spans="1:18" ht="6.6" customHeight="1">
      <c r="A35" s="26"/>
      <c r="B35" s="30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251"/>
    </row>
    <row r="36" spans="1:18" ht="31.5" customHeight="1">
      <c r="A36" s="26"/>
      <c r="B36" s="491"/>
      <c r="C36" s="491"/>
      <c r="D36" s="491"/>
      <c r="E36" s="263"/>
      <c r="F36" s="263"/>
      <c r="G36" s="263"/>
      <c r="H36" s="263"/>
      <c r="I36" s="486"/>
      <c r="J36" s="486"/>
      <c r="K36" s="486"/>
      <c r="L36" s="486"/>
      <c r="M36" s="486"/>
      <c r="N36" s="486"/>
      <c r="O36" s="486"/>
      <c r="P36" s="486"/>
      <c r="Q36" s="486"/>
      <c r="R36" s="486"/>
    </row>
  </sheetData>
  <mergeCells count="33">
    <mergeCell ref="B36:D36"/>
    <mergeCell ref="D27:Q27"/>
    <mergeCell ref="B25:C25"/>
    <mergeCell ref="B28:Q28"/>
    <mergeCell ref="I33:R33"/>
    <mergeCell ref="E30:K30"/>
    <mergeCell ref="E29:K29"/>
    <mergeCell ref="A29:A30"/>
    <mergeCell ref="B29:B30"/>
    <mergeCell ref="B3:C3"/>
    <mergeCell ref="B4:C4"/>
    <mergeCell ref="I4:R4"/>
    <mergeCell ref="B5:C5"/>
    <mergeCell ref="A11:B11"/>
    <mergeCell ref="C11:R11"/>
    <mergeCell ref="B8:R8"/>
    <mergeCell ref="B9:R9"/>
    <mergeCell ref="G1:R1"/>
    <mergeCell ref="C14:D14"/>
    <mergeCell ref="A10:R10"/>
    <mergeCell ref="I36:R36"/>
    <mergeCell ref="I6:R6"/>
    <mergeCell ref="C23:Q23"/>
    <mergeCell ref="B6:C6"/>
    <mergeCell ref="B33:C33"/>
    <mergeCell ref="M29:O29"/>
    <mergeCell ref="M30:P30"/>
    <mergeCell ref="E12:Q12"/>
    <mergeCell ref="E13:Q13"/>
    <mergeCell ref="C12:D12"/>
    <mergeCell ref="C13:D13"/>
    <mergeCell ref="F14:G14"/>
    <mergeCell ref="C24:Q24"/>
  </mergeCells>
  <pageMargins left="0.9055118110236221" right="0.31496062992125984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C000"/>
  </sheetPr>
  <dimension ref="A3:R47"/>
  <sheetViews>
    <sheetView zoomScaleNormal="100" workbookViewId="0">
      <selection activeCell="L55" sqref="L55"/>
    </sheetView>
  </sheetViews>
  <sheetFormatPr defaultRowHeight="12.75"/>
  <cols>
    <col min="1" max="1" width="4.42578125" style="49" customWidth="1"/>
    <col min="2" max="2" width="4" style="130" customWidth="1"/>
    <col min="3" max="3" width="35.28515625" style="49" customWidth="1"/>
    <col min="4" max="4" width="7.42578125" style="49" customWidth="1"/>
    <col min="5" max="5" width="14.85546875" style="49" customWidth="1"/>
    <col min="6" max="6" width="6.28515625" style="49" customWidth="1"/>
    <col min="7" max="7" width="2.28515625" style="49" customWidth="1"/>
    <col min="8" max="8" width="5.42578125" style="49" customWidth="1"/>
    <col min="9" max="9" width="2.5703125" style="49" customWidth="1"/>
    <col min="10" max="10" width="5" style="49" customWidth="1"/>
    <col min="11" max="11" width="1.5703125" style="49" customWidth="1"/>
    <col min="12" max="12" width="5.28515625" style="49" customWidth="1"/>
    <col min="13" max="13" width="1.28515625" style="49" customWidth="1"/>
    <col min="14" max="14" width="4.140625" style="49" customWidth="1"/>
    <col min="15" max="15" width="12.42578125" style="49" customWidth="1"/>
    <col min="16" max="17" width="10.140625" style="49" bestFit="1" customWidth="1"/>
    <col min="18" max="18" width="25.42578125" style="49" customWidth="1"/>
    <col min="19" max="19" width="15.7109375" style="49" customWidth="1"/>
    <col min="20" max="20" width="4.42578125" style="49" bestFit="1" customWidth="1"/>
    <col min="21" max="21" width="1.7109375" style="49" bestFit="1" customWidth="1"/>
    <col min="22" max="22" width="4" style="49" bestFit="1" customWidth="1"/>
    <col min="23" max="23" width="1.7109375" style="49" bestFit="1" customWidth="1"/>
    <col min="24" max="24" width="4.42578125" style="49" bestFit="1" customWidth="1"/>
    <col min="25" max="25" width="1.7109375" style="49" bestFit="1" customWidth="1"/>
    <col min="26" max="26" width="3.5703125" style="49" bestFit="1" customWidth="1"/>
    <col min="27" max="257" width="9.140625" style="49"/>
    <col min="258" max="258" width="4" style="49" customWidth="1"/>
    <col min="259" max="259" width="37" style="49" customWidth="1"/>
    <col min="260" max="260" width="7" style="49" customWidth="1"/>
    <col min="261" max="261" width="18" style="49" customWidth="1"/>
    <col min="262" max="262" width="5.85546875" style="49" customWidth="1"/>
    <col min="263" max="263" width="2.28515625" style="49" customWidth="1"/>
    <col min="264" max="264" width="5.85546875" style="49" customWidth="1"/>
    <col min="265" max="265" width="2.5703125" style="49" customWidth="1"/>
    <col min="266" max="266" width="5" style="49" customWidth="1"/>
    <col min="267" max="267" width="1.5703125" style="49" customWidth="1"/>
    <col min="268" max="268" width="4.28515625" style="49" customWidth="1"/>
    <col min="269" max="269" width="1.28515625" style="49" customWidth="1"/>
    <col min="270" max="270" width="4.140625" style="49" customWidth="1"/>
    <col min="271" max="271" width="13" style="49" customWidth="1"/>
    <col min="272" max="273" width="10.140625" style="49" bestFit="1" customWidth="1"/>
    <col min="274" max="274" width="25.42578125" style="49" customWidth="1"/>
    <col min="275" max="275" width="15.7109375" style="49" customWidth="1"/>
    <col min="276" max="276" width="4.42578125" style="49" bestFit="1" customWidth="1"/>
    <col min="277" max="277" width="1.7109375" style="49" bestFit="1" customWidth="1"/>
    <col min="278" max="278" width="4" style="49" bestFit="1" customWidth="1"/>
    <col min="279" max="279" width="1.7109375" style="49" bestFit="1" customWidth="1"/>
    <col min="280" max="280" width="4.42578125" style="49" bestFit="1" customWidth="1"/>
    <col min="281" max="281" width="1.7109375" style="49" bestFit="1" customWidth="1"/>
    <col min="282" max="282" width="3.5703125" style="49" bestFit="1" customWidth="1"/>
    <col min="283" max="513" width="9.140625" style="49"/>
    <col min="514" max="514" width="4" style="49" customWidth="1"/>
    <col min="515" max="515" width="37" style="49" customWidth="1"/>
    <col min="516" max="516" width="7" style="49" customWidth="1"/>
    <col min="517" max="517" width="18" style="49" customWidth="1"/>
    <col min="518" max="518" width="5.85546875" style="49" customWidth="1"/>
    <col min="519" max="519" width="2.28515625" style="49" customWidth="1"/>
    <col min="520" max="520" width="5.85546875" style="49" customWidth="1"/>
    <col min="521" max="521" width="2.5703125" style="49" customWidth="1"/>
    <col min="522" max="522" width="5" style="49" customWidth="1"/>
    <col min="523" max="523" width="1.5703125" style="49" customWidth="1"/>
    <col min="524" max="524" width="4.28515625" style="49" customWidth="1"/>
    <col min="525" max="525" width="1.28515625" style="49" customWidth="1"/>
    <col min="526" max="526" width="4.140625" style="49" customWidth="1"/>
    <col min="527" max="527" width="13" style="49" customWidth="1"/>
    <col min="528" max="529" width="10.140625" style="49" bestFit="1" customWidth="1"/>
    <col min="530" max="530" width="25.42578125" style="49" customWidth="1"/>
    <col min="531" max="531" width="15.7109375" style="49" customWidth="1"/>
    <col min="532" max="532" width="4.42578125" style="49" bestFit="1" customWidth="1"/>
    <col min="533" max="533" width="1.7109375" style="49" bestFit="1" customWidth="1"/>
    <col min="534" max="534" width="4" style="49" bestFit="1" customWidth="1"/>
    <col min="535" max="535" width="1.7109375" style="49" bestFit="1" customWidth="1"/>
    <col min="536" max="536" width="4.42578125" style="49" bestFit="1" customWidth="1"/>
    <col min="537" max="537" width="1.7109375" style="49" bestFit="1" customWidth="1"/>
    <col min="538" max="538" width="3.5703125" style="49" bestFit="1" customWidth="1"/>
    <col min="539" max="769" width="9.140625" style="49"/>
    <col min="770" max="770" width="4" style="49" customWidth="1"/>
    <col min="771" max="771" width="37" style="49" customWidth="1"/>
    <col min="772" max="772" width="7" style="49" customWidth="1"/>
    <col min="773" max="773" width="18" style="49" customWidth="1"/>
    <col min="774" max="774" width="5.85546875" style="49" customWidth="1"/>
    <col min="775" max="775" width="2.28515625" style="49" customWidth="1"/>
    <col min="776" max="776" width="5.85546875" style="49" customWidth="1"/>
    <col min="777" max="777" width="2.5703125" style="49" customWidth="1"/>
    <col min="778" max="778" width="5" style="49" customWidth="1"/>
    <col min="779" max="779" width="1.5703125" style="49" customWidth="1"/>
    <col min="780" max="780" width="4.28515625" style="49" customWidth="1"/>
    <col min="781" max="781" width="1.28515625" style="49" customWidth="1"/>
    <col min="782" max="782" width="4.140625" style="49" customWidth="1"/>
    <col min="783" max="783" width="13" style="49" customWidth="1"/>
    <col min="784" max="785" width="10.140625" style="49" bestFit="1" customWidth="1"/>
    <col min="786" max="786" width="25.42578125" style="49" customWidth="1"/>
    <col min="787" max="787" width="15.7109375" style="49" customWidth="1"/>
    <col min="788" max="788" width="4.42578125" style="49" bestFit="1" customWidth="1"/>
    <col min="789" max="789" width="1.7109375" style="49" bestFit="1" customWidth="1"/>
    <col min="790" max="790" width="4" style="49" bestFit="1" customWidth="1"/>
    <col min="791" max="791" width="1.7109375" style="49" bestFit="1" customWidth="1"/>
    <col min="792" max="792" width="4.42578125" style="49" bestFit="1" customWidth="1"/>
    <col min="793" max="793" width="1.7109375" style="49" bestFit="1" customWidth="1"/>
    <col min="794" max="794" width="3.5703125" style="49" bestFit="1" customWidth="1"/>
    <col min="795" max="1025" width="9.140625" style="49"/>
    <col min="1026" max="1026" width="4" style="49" customWidth="1"/>
    <col min="1027" max="1027" width="37" style="49" customWidth="1"/>
    <col min="1028" max="1028" width="7" style="49" customWidth="1"/>
    <col min="1029" max="1029" width="18" style="49" customWidth="1"/>
    <col min="1030" max="1030" width="5.85546875" style="49" customWidth="1"/>
    <col min="1031" max="1031" width="2.28515625" style="49" customWidth="1"/>
    <col min="1032" max="1032" width="5.85546875" style="49" customWidth="1"/>
    <col min="1033" max="1033" width="2.5703125" style="49" customWidth="1"/>
    <col min="1034" max="1034" width="5" style="49" customWidth="1"/>
    <col min="1035" max="1035" width="1.5703125" style="49" customWidth="1"/>
    <col min="1036" max="1036" width="4.28515625" style="49" customWidth="1"/>
    <col min="1037" max="1037" width="1.28515625" style="49" customWidth="1"/>
    <col min="1038" max="1038" width="4.140625" style="49" customWidth="1"/>
    <col min="1039" max="1039" width="13" style="49" customWidth="1"/>
    <col min="1040" max="1041" width="10.140625" style="49" bestFit="1" customWidth="1"/>
    <col min="1042" max="1042" width="25.42578125" style="49" customWidth="1"/>
    <col min="1043" max="1043" width="15.7109375" style="49" customWidth="1"/>
    <col min="1044" max="1044" width="4.42578125" style="49" bestFit="1" customWidth="1"/>
    <col min="1045" max="1045" width="1.7109375" style="49" bestFit="1" customWidth="1"/>
    <col min="1046" max="1046" width="4" style="49" bestFit="1" customWidth="1"/>
    <col min="1047" max="1047" width="1.7109375" style="49" bestFit="1" customWidth="1"/>
    <col min="1048" max="1048" width="4.42578125" style="49" bestFit="1" customWidth="1"/>
    <col min="1049" max="1049" width="1.7109375" style="49" bestFit="1" customWidth="1"/>
    <col min="1050" max="1050" width="3.5703125" style="49" bestFit="1" customWidth="1"/>
    <col min="1051" max="1281" width="9.140625" style="49"/>
    <col min="1282" max="1282" width="4" style="49" customWidth="1"/>
    <col min="1283" max="1283" width="37" style="49" customWidth="1"/>
    <col min="1284" max="1284" width="7" style="49" customWidth="1"/>
    <col min="1285" max="1285" width="18" style="49" customWidth="1"/>
    <col min="1286" max="1286" width="5.85546875" style="49" customWidth="1"/>
    <col min="1287" max="1287" width="2.28515625" style="49" customWidth="1"/>
    <col min="1288" max="1288" width="5.85546875" style="49" customWidth="1"/>
    <col min="1289" max="1289" width="2.5703125" style="49" customWidth="1"/>
    <col min="1290" max="1290" width="5" style="49" customWidth="1"/>
    <col min="1291" max="1291" width="1.5703125" style="49" customWidth="1"/>
    <col min="1292" max="1292" width="4.28515625" style="49" customWidth="1"/>
    <col min="1293" max="1293" width="1.28515625" style="49" customWidth="1"/>
    <col min="1294" max="1294" width="4.140625" style="49" customWidth="1"/>
    <col min="1295" max="1295" width="13" style="49" customWidth="1"/>
    <col min="1296" max="1297" width="10.140625" style="49" bestFit="1" customWidth="1"/>
    <col min="1298" max="1298" width="25.42578125" style="49" customWidth="1"/>
    <col min="1299" max="1299" width="15.7109375" style="49" customWidth="1"/>
    <col min="1300" max="1300" width="4.42578125" style="49" bestFit="1" customWidth="1"/>
    <col min="1301" max="1301" width="1.7109375" style="49" bestFit="1" customWidth="1"/>
    <col min="1302" max="1302" width="4" style="49" bestFit="1" customWidth="1"/>
    <col min="1303" max="1303" width="1.7109375" style="49" bestFit="1" customWidth="1"/>
    <col min="1304" max="1304" width="4.42578125" style="49" bestFit="1" customWidth="1"/>
    <col min="1305" max="1305" width="1.7109375" style="49" bestFit="1" customWidth="1"/>
    <col min="1306" max="1306" width="3.5703125" style="49" bestFit="1" customWidth="1"/>
    <col min="1307" max="1537" width="9.140625" style="49"/>
    <col min="1538" max="1538" width="4" style="49" customWidth="1"/>
    <col min="1539" max="1539" width="37" style="49" customWidth="1"/>
    <col min="1540" max="1540" width="7" style="49" customWidth="1"/>
    <col min="1541" max="1541" width="18" style="49" customWidth="1"/>
    <col min="1542" max="1542" width="5.85546875" style="49" customWidth="1"/>
    <col min="1543" max="1543" width="2.28515625" style="49" customWidth="1"/>
    <col min="1544" max="1544" width="5.85546875" style="49" customWidth="1"/>
    <col min="1545" max="1545" width="2.5703125" style="49" customWidth="1"/>
    <col min="1546" max="1546" width="5" style="49" customWidth="1"/>
    <col min="1547" max="1547" width="1.5703125" style="49" customWidth="1"/>
    <col min="1548" max="1548" width="4.28515625" style="49" customWidth="1"/>
    <col min="1549" max="1549" width="1.28515625" style="49" customWidth="1"/>
    <col min="1550" max="1550" width="4.140625" style="49" customWidth="1"/>
    <col min="1551" max="1551" width="13" style="49" customWidth="1"/>
    <col min="1552" max="1553" width="10.140625" style="49" bestFit="1" customWidth="1"/>
    <col min="1554" max="1554" width="25.42578125" style="49" customWidth="1"/>
    <col min="1555" max="1555" width="15.7109375" style="49" customWidth="1"/>
    <col min="1556" max="1556" width="4.42578125" style="49" bestFit="1" customWidth="1"/>
    <col min="1557" max="1557" width="1.7109375" style="49" bestFit="1" customWidth="1"/>
    <col min="1558" max="1558" width="4" style="49" bestFit="1" customWidth="1"/>
    <col min="1559" max="1559" width="1.7109375" style="49" bestFit="1" customWidth="1"/>
    <col min="1560" max="1560" width="4.42578125" style="49" bestFit="1" customWidth="1"/>
    <col min="1561" max="1561" width="1.7109375" style="49" bestFit="1" customWidth="1"/>
    <col min="1562" max="1562" width="3.5703125" style="49" bestFit="1" customWidth="1"/>
    <col min="1563" max="1793" width="9.140625" style="49"/>
    <col min="1794" max="1794" width="4" style="49" customWidth="1"/>
    <col min="1795" max="1795" width="37" style="49" customWidth="1"/>
    <col min="1796" max="1796" width="7" style="49" customWidth="1"/>
    <col min="1797" max="1797" width="18" style="49" customWidth="1"/>
    <col min="1798" max="1798" width="5.85546875" style="49" customWidth="1"/>
    <col min="1799" max="1799" width="2.28515625" style="49" customWidth="1"/>
    <col min="1800" max="1800" width="5.85546875" style="49" customWidth="1"/>
    <col min="1801" max="1801" width="2.5703125" style="49" customWidth="1"/>
    <col min="1802" max="1802" width="5" style="49" customWidth="1"/>
    <col min="1803" max="1803" width="1.5703125" style="49" customWidth="1"/>
    <col min="1804" max="1804" width="4.28515625" style="49" customWidth="1"/>
    <col min="1805" max="1805" width="1.28515625" style="49" customWidth="1"/>
    <col min="1806" max="1806" width="4.140625" style="49" customWidth="1"/>
    <col min="1807" max="1807" width="13" style="49" customWidth="1"/>
    <col min="1808" max="1809" width="10.140625" style="49" bestFit="1" customWidth="1"/>
    <col min="1810" max="1810" width="25.42578125" style="49" customWidth="1"/>
    <col min="1811" max="1811" width="15.7109375" style="49" customWidth="1"/>
    <col min="1812" max="1812" width="4.42578125" style="49" bestFit="1" customWidth="1"/>
    <col min="1813" max="1813" width="1.7109375" style="49" bestFit="1" customWidth="1"/>
    <col min="1814" max="1814" width="4" style="49" bestFit="1" customWidth="1"/>
    <col min="1815" max="1815" width="1.7109375" style="49" bestFit="1" customWidth="1"/>
    <col min="1816" max="1816" width="4.42578125" style="49" bestFit="1" customWidth="1"/>
    <col min="1817" max="1817" width="1.7109375" style="49" bestFit="1" customWidth="1"/>
    <col min="1818" max="1818" width="3.5703125" style="49" bestFit="1" customWidth="1"/>
    <col min="1819" max="2049" width="9.140625" style="49"/>
    <col min="2050" max="2050" width="4" style="49" customWidth="1"/>
    <col min="2051" max="2051" width="37" style="49" customWidth="1"/>
    <col min="2052" max="2052" width="7" style="49" customWidth="1"/>
    <col min="2053" max="2053" width="18" style="49" customWidth="1"/>
    <col min="2054" max="2054" width="5.85546875" style="49" customWidth="1"/>
    <col min="2055" max="2055" width="2.28515625" style="49" customWidth="1"/>
    <col min="2056" max="2056" width="5.85546875" style="49" customWidth="1"/>
    <col min="2057" max="2057" width="2.5703125" style="49" customWidth="1"/>
    <col min="2058" max="2058" width="5" style="49" customWidth="1"/>
    <col min="2059" max="2059" width="1.5703125" style="49" customWidth="1"/>
    <col min="2060" max="2060" width="4.28515625" style="49" customWidth="1"/>
    <col min="2061" max="2061" width="1.28515625" style="49" customWidth="1"/>
    <col min="2062" max="2062" width="4.140625" style="49" customWidth="1"/>
    <col min="2063" max="2063" width="13" style="49" customWidth="1"/>
    <col min="2064" max="2065" width="10.140625" style="49" bestFit="1" customWidth="1"/>
    <col min="2066" max="2066" width="25.42578125" style="49" customWidth="1"/>
    <col min="2067" max="2067" width="15.7109375" style="49" customWidth="1"/>
    <col min="2068" max="2068" width="4.42578125" style="49" bestFit="1" customWidth="1"/>
    <col min="2069" max="2069" width="1.7109375" style="49" bestFit="1" customWidth="1"/>
    <col min="2070" max="2070" width="4" style="49" bestFit="1" customWidth="1"/>
    <col min="2071" max="2071" width="1.7109375" style="49" bestFit="1" customWidth="1"/>
    <col min="2072" max="2072" width="4.42578125" style="49" bestFit="1" customWidth="1"/>
    <col min="2073" max="2073" width="1.7109375" style="49" bestFit="1" customWidth="1"/>
    <col min="2074" max="2074" width="3.5703125" style="49" bestFit="1" customWidth="1"/>
    <col min="2075" max="2305" width="9.140625" style="49"/>
    <col min="2306" max="2306" width="4" style="49" customWidth="1"/>
    <col min="2307" max="2307" width="37" style="49" customWidth="1"/>
    <col min="2308" max="2308" width="7" style="49" customWidth="1"/>
    <col min="2309" max="2309" width="18" style="49" customWidth="1"/>
    <col min="2310" max="2310" width="5.85546875" style="49" customWidth="1"/>
    <col min="2311" max="2311" width="2.28515625" style="49" customWidth="1"/>
    <col min="2312" max="2312" width="5.85546875" style="49" customWidth="1"/>
    <col min="2313" max="2313" width="2.5703125" style="49" customWidth="1"/>
    <col min="2314" max="2314" width="5" style="49" customWidth="1"/>
    <col min="2315" max="2315" width="1.5703125" style="49" customWidth="1"/>
    <col min="2316" max="2316" width="4.28515625" style="49" customWidth="1"/>
    <col min="2317" max="2317" width="1.28515625" style="49" customWidth="1"/>
    <col min="2318" max="2318" width="4.140625" style="49" customWidth="1"/>
    <col min="2319" max="2319" width="13" style="49" customWidth="1"/>
    <col min="2320" max="2321" width="10.140625" style="49" bestFit="1" customWidth="1"/>
    <col min="2322" max="2322" width="25.42578125" style="49" customWidth="1"/>
    <col min="2323" max="2323" width="15.7109375" style="49" customWidth="1"/>
    <col min="2324" max="2324" width="4.42578125" style="49" bestFit="1" customWidth="1"/>
    <col min="2325" max="2325" width="1.7109375" style="49" bestFit="1" customWidth="1"/>
    <col min="2326" max="2326" width="4" style="49" bestFit="1" customWidth="1"/>
    <col min="2327" max="2327" width="1.7109375" style="49" bestFit="1" customWidth="1"/>
    <col min="2328" max="2328" width="4.42578125" style="49" bestFit="1" customWidth="1"/>
    <col min="2329" max="2329" width="1.7109375" style="49" bestFit="1" customWidth="1"/>
    <col min="2330" max="2330" width="3.5703125" style="49" bestFit="1" customWidth="1"/>
    <col min="2331" max="2561" width="9.140625" style="49"/>
    <col min="2562" max="2562" width="4" style="49" customWidth="1"/>
    <col min="2563" max="2563" width="37" style="49" customWidth="1"/>
    <col min="2564" max="2564" width="7" style="49" customWidth="1"/>
    <col min="2565" max="2565" width="18" style="49" customWidth="1"/>
    <col min="2566" max="2566" width="5.85546875" style="49" customWidth="1"/>
    <col min="2567" max="2567" width="2.28515625" style="49" customWidth="1"/>
    <col min="2568" max="2568" width="5.85546875" style="49" customWidth="1"/>
    <col min="2569" max="2569" width="2.5703125" style="49" customWidth="1"/>
    <col min="2570" max="2570" width="5" style="49" customWidth="1"/>
    <col min="2571" max="2571" width="1.5703125" style="49" customWidth="1"/>
    <col min="2572" max="2572" width="4.28515625" style="49" customWidth="1"/>
    <col min="2573" max="2573" width="1.28515625" style="49" customWidth="1"/>
    <col min="2574" max="2574" width="4.140625" style="49" customWidth="1"/>
    <col min="2575" max="2575" width="13" style="49" customWidth="1"/>
    <col min="2576" max="2577" width="10.140625" style="49" bestFit="1" customWidth="1"/>
    <col min="2578" max="2578" width="25.42578125" style="49" customWidth="1"/>
    <col min="2579" max="2579" width="15.7109375" style="49" customWidth="1"/>
    <col min="2580" max="2580" width="4.42578125" style="49" bestFit="1" customWidth="1"/>
    <col min="2581" max="2581" width="1.7109375" style="49" bestFit="1" customWidth="1"/>
    <col min="2582" max="2582" width="4" style="49" bestFit="1" customWidth="1"/>
    <col min="2583" max="2583" width="1.7109375" style="49" bestFit="1" customWidth="1"/>
    <col min="2584" max="2584" width="4.42578125" style="49" bestFit="1" customWidth="1"/>
    <col min="2585" max="2585" width="1.7109375" style="49" bestFit="1" customWidth="1"/>
    <col min="2586" max="2586" width="3.5703125" style="49" bestFit="1" customWidth="1"/>
    <col min="2587" max="2817" width="9.140625" style="49"/>
    <col min="2818" max="2818" width="4" style="49" customWidth="1"/>
    <col min="2819" max="2819" width="37" style="49" customWidth="1"/>
    <col min="2820" max="2820" width="7" style="49" customWidth="1"/>
    <col min="2821" max="2821" width="18" style="49" customWidth="1"/>
    <col min="2822" max="2822" width="5.85546875" style="49" customWidth="1"/>
    <col min="2823" max="2823" width="2.28515625" style="49" customWidth="1"/>
    <col min="2824" max="2824" width="5.85546875" style="49" customWidth="1"/>
    <col min="2825" max="2825" width="2.5703125" style="49" customWidth="1"/>
    <col min="2826" max="2826" width="5" style="49" customWidth="1"/>
    <col min="2827" max="2827" width="1.5703125" style="49" customWidth="1"/>
    <col min="2828" max="2828" width="4.28515625" style="49" customWidth="1"/>
    <col min="2829" max="2829" width="1.28515625" style="49" customWidth="1"/>
    <col min="2830" max="2830" width="4.140625" style="49" customWidth="1"/>
    <col min="2831" max="2831" width="13" style="49" customWidth="1"/>
    <col min="2832" max="2833" width="10.140625" style="49" bestFit="1" customWidth="1"/>
    <col min="2834" max="2834" width="25.42578125" style="49" customWidth="1"/>
    <col min="2835" max="2835" width="15.7109375" style="49" customWidth="1"/>
    <col min="2836" max="2836" width="4.42578125" style="49" bestFit="1" customWidth="1"/>
    <col min="2837" max="2837" width="1.7109375" style="49" bestFit="1" customWidth="1"/>
    <col min="2838" max="2838" width="4" style="49" bestFit="1" customWidth="1"/>
    <col min="2839" max="2839" width="1.7109375" style="49" bestFit="1" customWidth="1"/>
    <col min="2840" max="2840" width="4.42578125" style="49" bestFit="1" customWidth="1"/>
    <col min="2841" max="2841" width="1.7109375" style="49" bestFit="1" customWidth="1"/>
    <col min="2842" max="2842" width="3.5703125" style="49" bestFit="1" customWidth="1"/>
    <col min="2843" max="3073" width="9.140625" style="49"/>
    <col min="3074" max="3074" width="4" style="49" customWidth="1"/>
    <col min="3075" max="3075" width="37" style="49" customWidth="1"/>
    <col min="3076" max="3076" width="7" style="49" customWidth="1"/>
    <col min="3077" max="3077" width="18" style="49" customWidth="1"/>
    <col min="3078" max="3078" width="5.85546875" style="49" customWidth="1"/>
    <col min="3079" max="3079" width="2.28515625" style="49" customWidth="1"/>
    <col min="3080" max="3080" width="5.85546875" style="49" customWidth="1"/>
    <col min="3081" max="3081" width="2.5703125" style="49" customWidth="1"/>
    <col min="3082" max="3082" width="5" style="49" customWidth="1"/>
    <col min="3083" max="3083" width="1.5703125" style="49" customWidth="1"/>
    <col min="3084" max="3084" width="4.28515625" style="49" customWidth="1"/>
    <col min="3085" max="3085" width="1.28515625" style="49" customWidth="1"/>
    <col min="3086" max="3086" width="4.140625" style="49" customWidth="1"/>
    <col min="3087" max="3087" width="13" style="49" customWidth="1"/>
    <col min="3088" max="3089" width="10.140625" style="49" bestFit="1" customWidth="1"/>
    <col min="3090" max="3090" width="25.42578125" style="49" customWidth="1"/>
    <col min="3091" max="3091" width="15.7109375" style="49" customWidth="1"/>
    <col min="3092" max="3092" width="4.42578125" style="49" bestFit="1" customWidth="1"/>
    <col min="3093" max="3093" width="1.7109375" style="49" bestFit="1" customWidth="1"/>
    <col min="3094" max="3094" width="4" style="49" bestFit="1" customWidth="1"/>
    <col min="3095" max="3095" width="1.7109375" style="49" bestFit="1" customWidth="1"/>
    <col min="3096" max="3096" width="4.42578125" style="49" bestFit="1" customWidth="1"/>
    <col min="3097" max="3097" width="1.7109375" style="49" bestFit="1" customWidth="1"/>
    <col min="3098" max="3098" width="3.5703125" style="49" bestFit="1" customWidth="1"/>
    <col min="3099" max="3329" width="9.140625" style="49"/>
    <col min="3330" max="3330" width="4" style="49" customWidth="1"/>
    <col min="3331" max="3331" width="37" style="49" customWidth="1"/>
    <col min="3332" max="3332" width="7" style="49" customWidth="1"/>
    <col min="3333" max="3333" width="18" style="49" customWidth="1"/>
    <col min="3334" max="3334" width="5.85546875" style="49" customWidth="1"/>
    <col min="3335" max="3335" width="2.28515625" style="49" customWidth="1"/>
    <col min="3336" max="3336" width="5.85546875" style="49" customWidth="1"/>
    <col min="3337" max="3337" width="2.5703125" style="49" customWidth="1"/>
    <col min="3338" max="3338" width="5" style="49" customWidth="1"/>
    <col min="3339" max="3339" width="1.5703125" style="49" customWidth="1"/>
    <col min="3340" max="3340" width="4.28515625" style="49" customWidth="1"/>
    <col min="3341" max="3341" width="1.28515625" style="49" customWidth="1"/>
    <col min="3342" max="3342" width="4.140625" style="49" customWidth="1"/>
    <col min="3343" max="3343" width="13" style="49" customWidth="1"/>
    <col min="3344" max="3345" width="10.140625" style="49" bestFit="1" customWidth="1"/>
    <col min="3346" max="3346" width="25.42578125" style="49" customWidth="1"/>
    <col min="3347" max="3347" width="15.7109375" style="49" customWidth="1"/>
    <col min="3348" max="3348" width="4.42578125" style="49" bestFit="1" customWidth="1"/>
    <col min="3349" max="3349" width="1.7109375" style="49" bestFit="1" customWidth="1"/>
    <col min="3350" max="3350" width="4" style="49" bestFit="1" customWidth="1"/>
    <col min="3351" max="3351" width="1.7109375" style="49" bestFit="1" customWidth="1"/>
    <col min="3352" max="3352" width="4.42578125" style="49" bestFit="1" customWidth="1"/>
    <col min="3353" max="3353" width="1.7109375" style="49" bestFit="1" customWidth="1"/>
    <col min="3354" max="3354" width="3.5703125" style="49" bestFit="1" customWidth="1"/>
    <col min="3355" max="3585" width="9.140625" style="49"/>
    <col min="3586" max="3586" width="4" style="49" customWidth="1"/>
    <col min="3587" max="3587" width="37" style="49" customWidth="1"/>
    <col min="3588" max="3588" width="7" style="49" customWidth="1"/>
    <col min="3589" max="3589" width="18" style="49" customWidth="1"/>
    <col min="3590" max="3590" width="5.85546875" style="49" customWidth="1"/>
    <col min="3591" max="3591" width="2.28515625" style="49" customWidth="1"/>
    <col min="3592" max="3592" width="5.85546875" style="49" customWidth="1"/>
    <col min="3593" max="3593" width="2.5703125" style="49" customWidth="1"/>
    <col min="3594" max="3594" width="5" style="49" customWidth="1"/>
    <col min="3595" max="3595" width="1.5703125" style="49" customWidth="1"/>
    <col min="3596" max="3596" width="4.28515625" style="49" customWidth="1"/>
    <col min="3597" max="3597" width="1.28515625" style="49" customWidth="1"/>
    <col min="3598" max="3598" width="4.140625" style="49" customWidth="1"/>
    <col min="3599" max="3599" width="13" style="49" customWidth="1"/>
    <col min="3600" max="3601" width="10.140625" style="49" bestFit="1" customWidth="1"/>
    <col min="3602" max="3602" width="25.42578125" style="49" customWidth="1"/>
    <col min="3603" max="3603" width="15.7109375" style="49" customWidth="1"/>
    <col min="3604" max="3604" width="4.42578125" style="49" bestFit="1" customWidth="1"/>
    <col min="3605" max="3605" width="1.7109375" style="49" bestFit="1" customWidth="1"/>
    <col min="3606" max="3606" width="4" style="49" bestFit="1" customWidth="1"/>
    <col min="3607" max="3607" width="1.7109375" style="49" bestFit="1" customWidth="1"/>
    <col min="3608" max="3608" width="4.42578125" style="49" bestFit="1" customWidth="1"/>
    <col min="3609" max="3609" width="1.7109375" style="49" bestFit="1" customWidth="1"/>
    <col min="3610" max="3610" width="3.5703125" style="49" bestFit="1" customWidth="1"/>
    <col min="3611" max="3841" width="9.140625" style="49"/>
    <col min="3842" max="3842" width="4" style="49" customWidth="1"/>
    <col min="3843" max="3843" width="37" style="49" customWidth="1"/>
    <col min="3844" max="3844" width="7" style="49" customWidth="1"/>
    <col min="3845" max="3845" width="18" style="49" customWidth="1"/>
    <col min="3846" max="3846" width="5.85546875" style="49" customWidth="1"/>
    <col min="3847" max="3847" width="2.28515625" style="49" customWidth="1"/>
    <col min="3848" max="3848" width="5.85546875" style="49" customWidth="1"/>
    <col min="3849" max="3849" width="2.5703125" style="49" customWidth="1"/>
    <col min="3850" max="3850" width="5" style="49" customWidth="1"/>
    <col min="3851" max="3851" width="1.5703125" style="49" customWidth="1"/>
    <col min="3852" max="3852" width="4.28515625" style="49" customWidth="1"/>
    <col min="3853" max="3853" width="1.28515625" style="49" customWidth="1"/>
    <col min="3854" max="3854" width="4.140625" style="49" customWidth="1"/>
    <col min="3855" max="3855" width="13" style="49" customWidth="1"/>
    <col min="3856" max="3857" width="10.140625" style="49" bestFit="1" customWidth="1"/>
    <col min="3858" max="3858" width="25.42578125" style="49" customWidth="1"/>
    <col min="3859" max="3859" width="15.7109375" style="49" customWidth="1"/>
    <col min="3860" max="3860" width="4.42578125" style="49" bestFit="1" customWidth="1"/>
    <col min="3861" max="3861" width="1.7109375" style="49" bestFit="1" customWidth="1"/>
    <col min="3862" max="3862" width="4" style="49" bestFit="1" customWidth="1"/>
    <col min="3863" max="3863" width="1.7109375" style="49" bestFit="1" customWidth="1"/>
    <col min="3864" max="3864" width="4.42578125" style="49" bestFit="1" customWidth="1"/>
    <col min="3865" max="3865" width="1.7109375" style="49" bestFit="1" customWidth="1"/>
    <col min="3866" max="3866" width="3.5703125" style="49" bestFit="1" customWidth="1"/>
    <col min="3867" max="4097" width="9.140625" style="49"/>
    <col min="4098" max="4098" width="4" style="49" customWidth="1"/>
    <col min="4099" max="4099" width="37" style="49" customWidth="1"/>
    <col min="4100" max="4100" width="7" style="49" customWidth="1"/>
    <col min="4101" max="4101" width="18" style="49" customWidth="1"/>
    <col min="4102" max="4102" width="5.85546875" style="49" customWidth="1"/>
    <col min="4103" max="4103" width="2.28515625" style="49" customWidth="1"/>
    <col min="4104" max="4104" width="5.85546875" style="49" customWidth="1"/>
    <col min="4105" max="4105" width="2.5703125" style="49" customWidth="1"/>
    <col min="4106" max="4106" width="5" style="49" customWidth="1"/>
    <col min="4107" max="4107" width="1.5703125" style="49" customWidth="1"/>
    <col min="4108" max="4108" width="4.28515625" style="49" customWidth="1"/>
    <col min="4109" max="4109" width="1.28515625" style="49" customWidth="1"/>
    <col min="4110" max="4110" width="4.140625" style="49" customWidth="1"/>
    <col min="4111" max="4111" width="13" style="49" customWidth="1"/>
    <col min="4112" max="4113" width="10.140625" style="49" bestFit="1" customWidth="1"/>
    <col min="4114" max="4114" width="25.42578125" style="49" customWidth="1"/>
    <col min="4115" max="4115" width="15.7109375" style="49" customWidth="1"/>
    <col min="4116" max="4116" width="4.42578125" style="49" bestFit="1" customWidth="1"/>
    <col min="4117" max="4117" width="1.7109375" style="49" bestFit="1" customWidth="1"/>
    <col min="4118" max="4118" width="4" style="49" bestFit="1" customWidth="1"/>
    <col min="4119" max="4119" width="1.7109375" style="49" bestFit="1" customWidth="1"/>
    <col min="4120" max="4120" width="4.42578125" style="49" bestFit="1" customWidth="1"/>
    <col min="4121" max="4121" width="1.7109375" style="49" bestFit="1" customWidth="1"/>
    <col min="4122" max="4122" width="3.5703125" style="49" bestFit="1" customWidth="1"/>
    <col min="4123" max="4353" width="9.140625" style="49"/>
    <col min="4354" max="4354" width="4" style="49" customWidth="1"/>
    <col min="4355" max="4355" width="37" style="49" customWidth="1"/>
    <col min="4356" max="4356" width="7" style="49" customWidth="1"/>
    <col min="4357" max="4357" width="18" style="49" customWidth="1"/>
    <col min="4358" max="4358" width="5.85546875" style="49" customWidth="1"/>
    <col min="4359" max="4359" width="2.28515625" style="49" customWidth="1"/>
    <col min="4360" max="4360" width="5.85546875" style="49" customWidth="1"/>
    <col min="4361" max="4361" width="2.5703125" style="49" customWidth="1"/>
    <col min="4362" max="4362" width="5" style="49" customWidth="1"/>
    <col min="4363" max="4363" width="1.5703125" style="49" customWidth="1"/>
    <col min="4364" max="4364" width="4.28515625" style="49" customWidth="1"/>
    <col min="4365" max="4365" width="1.28515625" style="49" customWidth="1"/>
    <col min="4366" max="4366" width="4.140625" style="49" customWidth="1"/>
    <col min="4367" max="4367" width="13" style="49" customWidth="1"/>
    <col min="4368" max="4369" width="10.140625" style="49" bestFit="1" customWidth="1"/>
    <col min="4370" max="4370" width="25.42578125" style="49" customWidth="1"/>
    <col min="4371" max="4371" width="15.7109375" style="49" customWidth="1"/>
    <col min="4372" max="4372" width="4.42578125" style="49" bestFit="1" customWidth="1"/>
    <col min="4373" max="4373" width="1.7109375" style="49" bestFit="1" customWidth="1"/>
    <col min="4374" max="4374" width="4" style="49" bestFit="1" customWidth="1"/>
    <col min="4375" max="4375" width="1.7109375" style="49" bestFit="1" customWidth="1"/>
    <col min="4376" max="4376" width="4.42578125" style="49" bestFit="1" customWidth="1"/>
    <col min="4377" max="4377" width="1.7109375" style="49" bestFit="1" customWidth="1"/>
    <col min="4378" max="4378" width="3.5703125" style="49" bestFit="1" customWidth="1"/>
    <col min="4379" max="4609" width="9.140625" style="49"/>
    <col min="4610" max="4610" width="4" style="49" customWidth="1"/>
    <col min="4611" max="4611" width="37" style="49" customWidth="1"/>
    <col min="4612" max="4612" width="7" style="49" customWidth="1"/>
    <col min="4613" max="4613" width="18" style="49" customWidth="1"/>
    <col min="4614" max="4614" width="5.85546875" style="49" customWidth="1"/>
    <col min="4615" max="4615" width="2.28515625" style="49" customWidth="1"/>
    <col min="4616" max="4616" width="5.85546875" style="49" customWidth="1"/>
    <col min="4617" max="4617" width="2.5703125" style="49" customWidth="1"/>
    <col min="4618" max="4618" width="5" style="49" customWidth="1"/>
    <col min="4619" max="4619" width="1.5703125" style="49" customWidth="1"/>
    <col min="4620" max="4620" width="4.28515625" style="49" customWidth="1"/>
    <col min="4621" max="4621" width="1.28515625" style="49" customWidth="1"/>
    <col min="4622" max="4622" width="4.140625" style="49" customWidth="1"/>
    <col min="4623" max="4623" width="13" style="49" customWidth="1"/>
    <col min="4624" max="4625" width="10.140625" style="49" bestFit="1" customWidth="1"/>
    <col min="4626" max="4626" width="25.42578125" style="49" customWidth="1"/>
    <col min="4627" max="4627" width="15.7109375" style="49" customWidth="1"/>
    <col min="4628" max="4628" width="4.42578125" style="49" bestFit="1" customWidth="1"/>
    <col min="4629" max="4629" width="1.7109375" style="49" bestFit="1" customWidth="1"/>
    <col min="4630" max="4630" width="4" style="49" bestFit="1" customWidth="1"/>
    <col min="4631" max="4631" width="1.7109375" style="49" bestFit="1" customWidth="1"/>
    <col min="4632" max="4632" width="4.42578125" style="49" bestFit="1" customWidth="1"/>
    <col min="4633" max="4633" width="1.7109375" style="49" bestFit="1" customWidth="1"/>
    <col min="4634" max="4634" width="3.5703125" style="49" bestFit="1" customWidth="1"/>
    <col min="4635" max="4865" width="9.140625" style="49"/>
    <col min="4866" max="4866" width="4" style="49" customWidth="1"/>
    <col min="4867" max="4867" width="37" style="49" customWidth="1"/>
    <col min="4868" max="4868" width="7" style="49" customWidth="1"/>
    <col min="4869" max="4869" width="18" style="49" customWidth="1"/>
    <col min="4870" max="4870" width="5.85546875" style="49" customWidth="1"/>
    <col min="4871" max="4871" width="2.28515625" style="49" customWidth="1"/>
    <col min="4872" max="4872" width="5.85546875" style="49" customWidth="1"/>
    <col min="4873" max="4873" width="2.5703125" style="49" customWidth="1"/>
    <col min="4874" max="4874" width="5" style="49" customWidth="1"/>
    <col min="4875" max="4875" width="1.5703125" style="49" customWidth="1"/>
    <col min="4876" max="4876" width="4.28515625" style="49" customWidth="1"/>
    <col min="4877" max="4877" width="1.28515625" style="49" customWidth="1"/>
    <col min="4878" max="4878" width="4.140625" style="49" customWidth="1"/>
    <col min="4879" max="4879" width="13" style="49" customWidth="1"/>
    <col min="4880" max="4881" width="10.140625" style="49" bestFit="1" customWidth="1"/>
    <col min="4882" max="4882" width="25.42578125" style="49" customWidth="1"/>
    <col min="4883" max="4883" width="15.7109375" style="49" customWidth="1"/>
    <col min="4884" max="4884" width="4.42578125" style="49" bestFit="1" customWidth="1"/>
    <col min="4885" max="4885" width="1.7109375" style="49" bestFit="1" customWidth="1"/>
    <col min="4886" max="4886" width="4" style="49" bestFit="1" customWidth="1"/>
    <col min="4887" max="4887" width="1.7109375" style="49" bestFit="1" customWidth="1"/>
    <col min="4888" max="4888" width="4.42578125" style="49" bestFit="1" customWidth="1"/>
    <col min="4889" max="4889" width="1.7109375" style="49" bestFit="1" customWidth="1"/>
    <col min="4890" max="4890" width="3.5703125" style="49" bestFit="1" customWidth="1"/>
    <col min="4891" max="5121" width="9.140625" style="49"/>
    <col min="5122" max="5122" width="4" style="49" customWidth="1"/>
    <col min="5123" max="5123" width="37" style="49" customWidth="1"/>
    <col min="5124" max="5124" width="7" style="49" customWidth="1"/>
    <col min="5125" max="5125" width="18" style="49" customWidth="1"/>
    <col min="5126" max="5126" width="5.85546875" style="49" customWidth="1"/>
    <col min="5127" max="5127" width="2.28515625" style="49" customWidth="1"/>
    <col min="5128" max="5128" width="5.85546875" style="49" customWidth="1"/>
    <col min="5129" max="5129" width="2.5703125" style="49" customWidth="1"/>
    <col min="5130" max="5130" width="5" style="49" customWidth="1"/>
    <col min="5131" max="5131" width="1.5703125" style="49" customWidth="1"/>
    <col min="5132" max="5132" width="4.28515625" style="49" customWidth="1"/>
    <col min="5133" max="5133" width="1.28515625" style="49" customWidth="1"/>
    <col min="5134" max="5134" width="4.140625" style="49" customWidth="1"/>
    <col min="5135" max="5135" width="13" style="49" customWidth="1"/>
    <col min="5136" max="5137" width="10.140625" style="49" bestFit="1" customWidth="1"/>
    <col min="5138" max="5138" width="25.42578125" style="49" customWidth="1"/>
    <col min="5139" max="5139" width="15.7109375" style="49" customWidth="1"/>
    <col min="5140" max="5140" width="4.42578125" style="49" bestFit="1" customWidth="1"/>
    <col min="5141" max="5141" width="1.7109375" style="49" bestFit="1" customWidth="1"/>
    <col min="5142" max="5142" width="4" style="49" bestFit="1" customWidth="1"/>
    <col min="5143" max="5143" width="1.7109375" style="49" bestFit="1" customWidth="1"/>
    <col min="5144" max="5144" width="4.42578125" style="49" bestFit="1" customWidth="1"/>
    <col min="5145" max="5145" width="1.7109375" style="49" bestFit="1" customWidth="1"/>
    <col min="5146" max="5146" width="3.5703125" style="49" bestFit="1" customWidth="1"/>
    <col min="5147" max="5377" width="9.140625" style="49"/>
    <col min="5378" max="5378" width="4" style="49" customWidth="1"/>
    <col min="5379" max="5379" width="37" style="49" customWidth="1"/>
    <col min="5380" max="5380" width="7" style="49" customWidth="1"/>
    <col min="5381" max="5381" width="18" style="49" customWidth="1"/>
    <col min="5382" max="5382" width="5.85546875" style="49" customWidth="1"/>
    <col min="5383" max="5383" width="2.28515625" style="49" customWidth="1"/>
    <col min="5384" max="5384" width="5.85546875" style="49" customWidth="1"/>
    <col min="5385" max="5385" width="2.5703125" style="49" customWidth="1"/>
    <col min="5386" max="5386" width="5" style="49" customWidth="1"/>
    <col min="5387" max="5387" width="1.5703125" style="49" customWidth="1"/>
    <col min="5388" max="5388" width="4.28515625" style="49" customWidth="1"/>
    <col min="5389" max="5389" width="1.28515625" style="49" customWidth="1"/>
    <col min="5390" max="5390" width="4.140625" style="49" customWidth="1"/>
    <col min="5391" max="5391" width="13" style="49" customWidth="1"/>
    <col min="5392" max="5393" width="10.140625" style="49" bestFit="1" customWidth="1"/>
    <col min="5394" max="5394" width="25.42578125" style="49" customWidth="1"/>
    <col min="5395" max="5395" width="15.7109375" style="49" customWidth="1"/>
    <col min="5396" max="5396" width="4.42578125" style="49" bestFit="1" customWidth="1"/>
    <col min="5397" max="5397" width="1.7109375" style="49" bestFit="1" customWidth="1"/>
    <col min="5398" max="5398" width="4" style="49" bestFit="1" customWidth="1"/>
    <col min="5399" max="5399" width="1.7109375" style="49" bestFit="1" customWidth="1"/>
    <col min="5400" max="5400" width="4.42578125" style="49" bestFit="1" customWidth="1"/>
    <col min="5401" max="5401" width="1.7109375" style="49" bestFit="1" customWidth="1"/>
    <col min="5402" max="5402" width="3.5703125" style="49" bestFit="1" customWidth="1"/>
    <col min="5403" max="5633" width="9.140625" style="49"/>
    <col min="5634" max="5634" width="4" style="49" customWidth="1"/>
    <col min="5635" max="5635" width="37" style="49" customWidth="1"/>
    <col min="5636" max="5636" width="7" style="49" customWidth="1"/>
    <col min="5637" max="5637" width="18" style="49" customWidth="1"/>
    <col min="5638" max="5638" width="5.85546875" style="49" customWidth="1"/>
    <col min="5639" max="5639" width="2.28515625" style="49" customWidth="1"/>
    <col min="5640" max="5640" width="5.85546875" style="49" customWidth="1"/>
    <col min="5641" max="5641" width="2.5703125" style="49" customWidth="1"/>
    <col min="5642" max="5642" width="5" style="49" customWidth="1"/>
    <col min="5643" max="5643" width="1.5703125" style="49" customWidth="1"/>
    <col min="5644" max="5644" width="4.28515625" style="49" customWidth="1"/>
    <col min="5645" max="5645" width="1.28515625" style="49" customWidth="1"/>
    <col min="5646" max="5646" width="4.140625" style="49" customWidth="1"/>
    <col min="5647" max="5647" width="13" style="49" customWidth="1"/>
    <col min="5648" max="5649" width="10.140625" style="49" bestFit="1" customWidth="1"/>
    <col min="5650" max="5650" width="25.42578125" style="49" customWidth="1"/>
    <col min="5651" max="5651" width="15.7109375" style="49" customWidth="1"/>
    <col min="5652" max="5652" width="4.42578125" style="49" bestFit="1" customWidth="1"/>
    <col min="5653" max="5653" width="1.7109375" style="49" bestFit="1" customWidth="1"/>
    <col min="5654" max="5654" width="4" style="49" bestFit="1" customWidth="1"/>
    <col min="5655" max="5655" width="1.7109375" style="49" bestFit="1" customWidth="1"/>
    <col min="5656" max="5656" width="4.42578125" style="49" bestFit="1" customWidth="1"/>
    <col min="5657" max="5657" width="1.7109375" style="49" bestFit="1" customWidth="1"/>
    <col min="5658" max="5658" width="3.5703125" style="49" bestFit="1" customWidth="1"/>
    <col min="5659" max="5889" width="9.140625" style="49"/>
    <col min="5890" max="5890" width="4" style="49" customWidth="1"/>
    <col min="5891" max="5891" width="37" style="49" customWidth="1"/>
    <col min="5892" max="5892" width="7" style="49" customWidth="1"/>
    <col min="5893" max="5893" width="18" style="49" customWidth="1"/>
    <col min="5894" max="5894" width="5.85546875" style="49" customWidth="1"/>
    <col min="5895" max="5895" width="2.28515625" style="49" customWidth="1"/>
    <col min="5896" max="5896" width="5.85546875" style="49" customWidth="1"/>
    <col min="5897" max="5897" width="2.5703125" style="49" customWidth="1"/>
    <col min="5898" max="5898" width="5" style="49" customWidth="1"/>
    <col min="5899" max="5899" width="1.5703125" style="49" customWidth="1"/>
    <col min="5900" max="5900" width="4.28515625" style="49" customWidth="1"/>
    <col min="5901" max="5901" width="1.28515625" style="49" customWidth="1"/>
    <col min="5902" max="5902" width="4.140625" style="49" customWidth="1"/>
    <col min="5903" max="5903" width="13" style="49" customWidth="1"/>
    <col min="5904" max="5905" width="10.140625" style="49" bestFit="1" customWidth="1"/>
    <col min="5906" max="5906" width="25.42578125" style="49" customWidth="1"/>
    <col min="5907" max="5907" width="15.7109375" style="49" customWidth="1"/>
    <col min="5908" max="5908" width="4.42578125" style="49" bestFit="1" customWidth="1"/>
    <col min="5909" max="5909" width="1.7109375" style="49" bestFit="1" customWidth="1"/>
    <col min="5910" max="5910" width="4" style="49" bestFit="1" customWidth="1"/>
    <col min="5911" max="5911" width="1.7109375" style="49" bestFit="1" customWidth="1"/>
    <col min="5912" max="5912" width="4.42578125" style="49" bestFit="1" customWidth="1"/>
    <col min="5913" max="5913" width="1.7109375" style="49" bestFit="1" customWidth="1"/>
    <col min="5914" max="5914" width="3.5703125" style="49" bestFit="1" customWidth="1"/>
    <col min="5915" max="6145" width="9.140625" style="49"/>
    <col min="6146" max="6146" width="4" style="49" customWidth="1"/>
    <col min="6147" max="6147" width="37" style="49" customWidth="1"/>
    <col min="6148" max="6148" width="7" style="49" customWidth="1"/>
    <col min="6149" max="6149" width="18" style="49" customWidth="1"/>
    <col min="6150" max="6150" width="5.85546875" style="49" customWidth="1"/>
    <col min="6151" max="6151" width="2.28515625" style="49" customWidth="1"/>
    <col min="6152" max="6152" width="5.85546875" style="49" customWidth="1"/>
    <col min="6153" max="6153" width="2.5703125" style="49" customWidth="1"/>
    <col min="6154" max="6154" width="5" style="49" customWidth="1"/>
    <col min="6155" max="6155" width="1.5703125" style="49" customWidth="1"/>
    <col min="6156" max="6156" width="4.28515625" style="49" customWidth="1"/>
    <col min="6157" max="6157" width="1.28515625" style="49" customWidth="1"/>
    <col min="6158" max="6158" width="4.140625" style="49" customWidth="1"/>
    <col min="6159" max="6159" width="13" style="49" customWidth="1"/>
    <col min="6160" max="6161" width="10.140625" style="49" bestFit="1" customWidth="1"/>
    <col min="6162" max="6162" width="25.42578125" style="49" customWidth="1"/>
    <col min="6163" max="6163" width="15.7109375" style="49" customWidth="1"/>
    <col min="6164" max="6164" width="4.42578125" style="49" bestFit="1" customWidth="1"/>
    <col min="6165" max="6165" width="1.7109375" style="49" bestFit="1" customWidth="1"/>
    <col min="6166" max="6166" width="4" style="49" bestFit="1" customWidth="1"/>
    <col min="6167" max="6167" width="1.7109375" style="49" bestFit="1" customWidth="1"/>
    <col min="6168" max="6168" width="4.42578125" style="49" bestFit="1" customWidth="1"/>
    <col min="6169" max="6169" width="1.7109375" style="49" bestFit="1" customWidth="1"/>
    <col min="6170" max="6170" width="3.5703125" style="49" bestFit="1" customWidth="1"/>
    <col min="6171" max="6401" width="9.140625" style="49"/>
    <col min="6402" max="6402" width="4" style="49" customWidth="1"/>
    <col min="6403" max="6403" width="37" style="49" customWidth="1"/>
    <col min="6404" max="6404" width="7" style="49" customWidth="1"/>
    <col min="6405" max="6405" width="18" style="49" customWidth="1"/>
    <col min="6406" max="6406" width="5.85546875" style="49" customWidth="1"/>
    <col min="6407" max="6407" width="2.28515625" style="49" customWidth="1"/>
    <col min="6408" max="6408" width="5.85546875" style="49" customWidth="1"/>
    <col min="6409" max="6409" width="2.5703125" style="49" customWidth="1"/>
    <col min="6410" max="6410" width="5" style="49" customWidth="1"/>
    <col min="6411" max="6411" width="1.5703125" style="49" customWidth="1"/>
    <col min="6412" max="6412" width="4.28515625" style="49" customWidth="1"/>
    <col min="6413" max="6413" width="1.28515625" style="49" customWidth="1"/>
    <col min="6414" max="6414" width="4.140625" style="49" customWidth="1"/>
    <col min="6415" max="6415" width="13" style="49" customWidth="1"/>
    <col min="6416" max="6417" width="10.140625" style="49" bestFit="1" customWidth="1"/>
    <col min="6418" max="6418" width="25.42578125" style="49" customWidth="1"/>
    <col min="6419" max="6419" width="15.7109375" style="49" customWidth="1"/>
    <col min="6420" max="6420" width="4.42578125" style="49" bestFit="1" customWidth="1"/>
    <col min="6421" max="6421" width="1.7109375" style="49" bestFit="1" customWidth="1"/>
    <col min="6422" max="6422" width="4" style="49" bestFit="1" customWidth="1"/>
    <col min="6423" max="6423" width="1.7109375" style="49" bestFit="1" customWidth="1"/>
    <col min="6424" max="6424" width="4.42578125" style="49" bestFit="1" customWidth="1"/>
    <col min="6425" max="6425" width="1.7109375" style="49" bestFit="1" customWidth="1"/>
    <col min="6426" max="6426" width="3.5703125" style="49" bestFit="1" customWidth="1"/>
    <col min="6427" max="6657" width="9.140625" style="49"/>
    <col min="6658" max="6658" width="4" style="49" customWidth="1"/>
    <col min="6659" max="6659" width="37" style="49" customWidth="1"/>
    <col min="6660" max="6660" width="7" style="49" customWidth="1"/>
    <col min="6661" max="6661" width="18" style="49" customWidth="1"/>
    <col min="6662" max="6662" width="5.85546875" style="49" customWidth="1"/>
    <col min="6663" max="6663" width="2.28515625" style="49" customWidth="1"/>
    <col min="6664" max="6664" width="5.85546875" style="49" customWidth="1"/>
    <col min="6665" max="6665" width="2.5703125" style="49" customWidth="1"/>
    <col min="6666" max="6666" width="5" style="49" customWidth="1"/>
    <col min="6667" max="6667" width="1.5703125" style="49" customWidth="1"/>
    <col min="6668" max="6668" width="4.28515625" style="49" customWidth="1"/>
    <col min="6669" max="6669" width="1.28515625" style="49" customWidth="1"/>
    <col min="6670" max="6670" width="4.140625" style="49" customWidth="1"/>
    <col min="6671" max="6671" width="13" style="49" customWidth="1"/>
    <col min="6672" max="6673" width="10.140625" style="49" bestFit="1" customWidth="1"/>
    <col min="6674" max="6674" width="25.42578125" style="49" customWidth="1"/>
    <col min="6675" max="6675" width="15.7109375" style="49" customWidth="1"/>
    <col min="6676" max="6676" width="4.42578125" style="49" bestFit="1" customWidth="1"/>
    <col min="6677" max="6677" width="1.7109375" style="49" bestFit="1" customWidth="1"/>
    <col min="6678" max="6678" width="4" style="49" bestFit="1" customWidth="1"/>
    <col min="6679" max="6679" width="1.7109375" style="49" bestFit="1" customWidth="1"/>
    <col min="6680" max="6680" width="4.42578125" style="49" bestFit="1" customWidth="1"/>
    <col min="6681" max="6681" width="1.7109375" style="49" bestFit="1" customWidth="1"/>
    <col min="6682" max="6682" width="3.5703125" style="49" bestFit="1" customWidth="1"/>
    <col min="6683" max="6913" width="9.140625" style="49"/>
    <col min="6914" max="6914" width="4" style="49" customWidth="1"/>
    <col min="6915" max="6915" width="37" style="49" customWidth="1"/>
    <col min="6916" max="6916" width="7" style="49" customWidth="1"/>
    <col min="6917" max="6917" width="18" style="49" customWidth="1"/>
    <col min="6918" max="6918" width="5.85546875" style="49" customWidth="1"/>
    <col min="6919" max="6919" width="2.28515625" style="49" customWidth="1"/>
    <col min="6920" max="6920" width="5.85546875" style="49" customWidth="1"/>
    <col min="6921" max="6921" width="2.5703125" style="49" customWidth="1"/>
    <col min="6922" max="6922" width="5" style="49" customWidth="1"/>
    <col min="6923" max="6923" width="1.5703125" style="49" customWidth="1"/>
    <col min="6924" max="6924" width="4.28515625" style="49" customWidth="1"/>
    <col min="6925" max="6925" width="1.28515625" style="49" customWidth="1"/>
    <col min="6926" max="6926" width="4.140625" style="49" customWidth="1"/>
    <col min="6927" max="6927" width="13" style="49" customWidth="1"/>
    <col min="6928" max="6929" width="10.140625" style="49" bestFit="1" customWidth="1"/>
    <col min="6930" max="6930" width="25.42578125" style="49" customWidth="1"/>
    <col min="6931" max="6931" width="15.7109375" style="49" customWidth="1"/>
    <col min="6932" max="6932" width="4.42578125" style="49" bestFit="1" customWidth="1"/>
    <col min="6933" max="6933" width="1.7109375" style="49" bestFit="1" customWidth="1"/>
    <col min="6934" max="6934" width="4" style="49" bestFit="1" customWidth="1"/>
    <col min="6935" max="6935" width="1.7109375" style="49" bestFit="1" customWidth="1"/>
    <col min="6936" max="6936" width="4.42578125" style="49" bestFit="1" customWidth="1"/>
    <col min="6937" max="6937" width="1.7109375" style="49" bestFit="1" customWidth="1"/>
    <col min="6938" max="6938" width="3.5703125" style="49" bestFit="1" customWidth="1"/>
    <col min="6939" max="7169" width="9.140625" style="49"/>
    <col min="7170" max="7170" width="4" style="49" customWidth="1"/>
    <col min="7171" max="7171" width="37" style="49" customWidth="1"/>
    <col min="7172" max="7172" width="7" style="49" customWidth="1"/>
    <col min="7173" max="7173" width="18" style="49" customWidth="1"/>
    <col min="7174" max="7174" width="5.85546875" style="49" customWidth="1"/>
    <col min="7175" max="7175" width="2.28515625" style="49" customWidth="1"/>
    <col min="7176" max="7176" width="5.85546875" style="49" customWidth="1"/>
    <col min="7177" max="7177" width="2.5703125" style="49" customWidth="1"/>
    <col min="7178" max="7178" width="5" style="49" customWidth="1"/>
    <col min="7179" max="7179" width="1.5703125" style="49" customWidth="1"/>
    <col min="7180" max="7180" width="4.28515625" style="49" customWidth="1"/>
    <col min="7181" max="7181" width="1.28515625" style="49" customWidth="1"/>
    <col min="7182" max="7182" width="4.140625" style="49" customWidth="1"/>
    <col min="7183" max="7183" width="13" style="49" customWidth="1"/>
    <col min="7184" max="7185" width="10.140625" style="49" bestFit="1" customWidth="1"/>
    <col min="7186" max="7186" width="25.42578125" style="49" customWidth="1"/>
    <col min="7187" max="7187" width="15.7109375" style="49" customWidth="1"/>
    <col min="7188" max="7188" width="4.42578125" style="49" bestFit="1" customWidth="1"/>
    <col min="7189" max="7189" width="1.7109375" style="49" bestFit="1" customWidth="1"/>
    <col min="7190" max="7190" width="4" style="49" bestFit="1" customWidth="1"/>
    <col min="7191" max="7191" width="1.7109375" style="49" bestFit="1" customWidth="1"/>
    <col min="7192" max="7192" width="4.42578125" style="49" bestFit="1" customWidth="1"/>
    <col min="7193" max="7193" width="1.7109375" style="49" bestFit="1" customWidth="1"/>
    <col min="7194" max="7194" width="3.5703125" style="49" bestFit="1" customWidth="1"/>
    <col min="7195" max="7425" width="9.140625" style="49"/>
    <col min="7426" max="7426" width="4" style="49" customWidth="1"/>
    <col min="7427" max="7427" width="37" style="49" customWidth="1"/>
    <col min="7428" max="7428" width="7" style="49" customWidth="1"/>
    <col min="7429" max="7429" width="18" style="49" customWidth="1"/>
    <col min="7430" max="7430" width="5.85546875" style="49" customWidth="1"/>
    <col min="7431" max="7431" width="2.28515625" style="49" customWidth="1"/>
    <col min="7432" max="7432" width="5.85546875" style="49" customWidth="1"/>
    <col min="7433" max="7433" width="2.5703125" style="49" customWidth="1"/>
    <col min="7434" max="7434" width="5" style="49" customWidth="1"/>
    <col min="7435" max="7435" width="1.5703125" style="49" customWidth="1"/>
    <col min="7436" max="7436" width="4.28515625" style="49" customWidth="1"/>
    <col min="7437" max="7437" width="1.28515625" style="49" customWidth="1"/>
    <col min="7438" max="7438" width="4.140625" style="49" customWidth="1"/>
    <col min="7439" max="7439" width="13" style="49" customWidth="1"/>
    <col min="7440" max="7441" width="10.140625" style="49" bestFit="1" customWidth="1"/>
    <col min="7442" max="7442" width="25.42578125" style="49" customWidth="1"/>
    <col min="7443" max="7443" width="15.7109375" style="49" customWidth="1"/>
    <col min="7444" max="7444" width="4.42578125" style="49" bestFit="1" customWidth="1"/>
    <col min="7445" max="7445" width="1.7109375" style="49" bestFit="1" customWidth="1"/>
    <col min="7446" max="7446" width="4" style="49" bestFit="1" customWidth="1"/>
    <col min="7447" max="7447" width="1.7109375" style="49" bestFit="1" customWidth="1"/>
    <col min="7448" max="7448" width="4.42578125" style="49" bestFit="1" customWidth="1"/>
    <col min="7449" max="7449" width="1.7109375" style="49" bestFit="1" customWidth="1"/>
    <col min="7450" max="7450" width="3.5703125" style="49" bestFit="1" customWidth="1"/>
    <col min="7451" max="7681" width="9.140625" style="49"/>
    <col min="7682" max="7682" width="4" style="49" customWidth="1"/>
    <col min="7683" max="7683" width="37" style="49" customWidth="1"/>
    <col min="7684" max="7684" width="7" style="49" customWidth="1"/>
    <col min="7685" max="7685" width="18" style="49" customWidth="1"/>
    <col min="7686" max="7686" width="5.85546875" style="49" customWidth="1"/>
    <col min="7687" max="7687" width="2.28515625" style="49" customWidth="1"/>
    <col min="7688" max="7688" width="5.85546875" style="49" customWidth="1"/>
    <col min="7689" max="7689" width="2.5703125" style="49" customWidth="1"/>
    <col min="7690" max="7690" width="5" style="49" customWidth="1"/>
    <col min="7691" max="7691" width="1.5703125" style="49" customWidth="1"/>
    <col min="7692" max="7692" width="4.28515625" style="49" customWidth="1"/>
    <col min="7693" max="7693" width="1.28515625" style="49" customWidth="1"/>
    <col min="7694" max="7694" width="4.140625" style="49" customWidth="1"/>
    <col min="7695" max="7695" width="13" style="49" customWidth="1"/>
    <col min="7696" max="7697" width="10.140625" style="49" bestFit="1" customWidth="1"/>
    <col min="7698" max="7698" width="25.42578125" style="49" customWidth="1"/>
    <col min="7699" max="7699" width="15.7109375" style="49" customWidth="1"/>
    <col min="7700" max="7700" width="4.42578125" style="49" bestFit="1" customWidth="1"/>
    <col min="7701" max="7701" width="1.7109375" style="49" bestFit="1" customWidth="1"/>
    <col min="7702" max="7702" width="4" style="49" bestFit="1" customWidth="1"/>
    <col min="7703" max="7703" width="1.7109375" style="49" bestFit="1" customWidth="1"/>
    <col min="7704" max="7704" width="4.42578125" style="49" bestFit="1" customWidth="1"/>
    <col min="7705" max="7705" width="1.7109375" style="49" bestFit="1" customWidth="1"/>
    <col min="7706" max="7706" width="3.5703125" style="49" bestFit="1" customWidth="1"/>
    <col min="7707" max="7937" width="9.140625" style="49"/>
    <col min="7938" max="7938" width="4" style="49" customWidth="1"/>
    <col min="7939" max="7939" width="37" style="49" customWidth="1"/>
    <col min="7940" max="7940" width="7" style="49" customWidth="1"/>
    <col min="7941" max="7941" width="18" style="49" customWidth="1"/>
    <col min="7942" max="7942" width="5.85546875" style="49" customWidth="1"/>
    <col min="7943" max="7943" width="2.28515625" style="49" customWidth="1"/>
    <col min="7944" max="7944" width="5.85546875" style="49" customWidth="1"/>
    <col min="7945" max="7945" width="2.5703125" style="49" customWidth="1"/>
    <col min="7946" max="7946" width="5" style="49" customWidth="1"/>
    <col min="7947" max="7947" width="1.5703125" style="49" customWidth="1"/>
    <col min="7948" max="7948" width="4.28515625" style="49" customWidth="1"/>
    <col min="7949" max="7949" width="1.28515625" style="49" customWidth="1"/>
    <col min="7950" max="7950" width="4.140625" style="49" customWidth="1"/>
    <col min="7951" max="7951" width="13" style="49" customWidth="1"/>
    <col min="7952" max="7953" width="10.140625" style="49" bestFit="1" customWidth="1"/>
    <col min="7954" max="7954" width="25.42578125" style="49" customWidth="1"/>
    <col min="7955" max="7955" width="15.7109375" style="49" customWidth="1"/>
    <col min="7956" max="7956" width="4.42578125" style="49" bestFit="1" customWidth="1"/>
    <col min="7957" max="7957" width="1.7109375" style="49" bestFit="1" customWidth="1"/>
    <col min="7958" max="7958" width="4" style="49" bestFit="1" customWidth="1"/>
    <col min="7959" max="7959" width="1.7109375" style="49" bestFit="1" customWidth="1"/>
    <col min="7960" max="7960" width="4.42578125" style="49" bestFit="1" customWidth="1"/>
    <col min="7961" max="7961" width="1.7109375" style="49" bestFit="1" customWidth="1"/>
    <col min="7962" max="7962" width="3.5703125" style="49" bestFit="1" customWidth="1"/>
    <col min="7963" max="8193" width="9.140625" style="49"/>
    <col min="8194" max="8194" width="4" style="49" customWidth="1"/>
    <col min="8195" max="8195" width="37" style="49" customWidth="1"/>
    <col min="8196" max="8196" width="7" style="49" customWidth="1"/>
    <col min="8197" max="8197" width="18" style="49" customWidth="1"/>
    <col min="8198" max="8198" width="5.85546875" style="49" customWidth="1"/>
    <col min="8199" max="8199" width="2.28515625" style="49" customWidth="1"/>
    <col min="8200" max="8200" width="5.85546875" style="49" customWidth="1"/>
    <col min="8201" max="8201" width="2.5703125" style="49" customWidth="1"/>
    <col min="8202" max="8202" width="5" style="49" customWidth="1"/>
    <col min="8203" max="8203" width="1.5703125" style="49" customWidth="1"/>
    <col min="8204" max="8204" width="4.28515625" style="49" customWidth="1"/>
    <col min="8205" max="8205" width="1.28515625" style="49" customWidth="1"/>
    <col min="8206" max="8206" width="4.140625" style="49" customWidth="1"/>
    <col min="8207" max="8207" width="13" style="49" customWidth="1"/>
    <col min="8208" max="8209" width="10.140625" style="49" bestFit="1" customWidth="1"/>
    <col min="8210" max="8210" width="25.42578125" style="49" customWidth="1"/>
    <col min="8211" max="8211" width="15.7109375" style="49" customWidth="1"/>
    <col min="8212" max="8212" width="4.42578125" style="49" bestFit="1" customWidth="1"/>
    <col min="8213" max="8213" width="1.7109375" style="49" bestFit="1" customWidth="1"/>
    <col min="8214" max="8214" width="4" style="49" bestFit="1" customWidth="1"/>
    <col min="8215" max="8215" width="1.7109375" style="49" bestFit="1" customWidth="1"/>
    <col min="8216" max="8216" width="4.42578125" style="49" bestFit="1" customWidth="1"/>
    <col min="8217" max="8217" width="1.7109375" style="49" bestFit="1" customWidth="1"/>
    <col min="8218" max="8218" width="3.5703125" style="49" bestFit="1" customWidth="1"/>
    <col min="8219" max="8449" width="9.140625" style="49"/>
    <col min="8450" max="8450" width="4" style="49" customWidth="1"/>
    <col min="8451" max="8451" width="37" style="49" customWidth="1"/>
    <col min="8452" max="8452" width="7" style="49" customWidth="1"/>
    <col min="8453" max="8453" width="18" style="49" customWidth="1"/>
    <col min="8454" max="8454" width="5.85546875" style="49" customWidth="1"/>
    <col min="8455" max="8455" width="2.28515625" style="49" customWidth="1"/>
    <col min="8456" max="8456" width="5.85546875" style="49" customWidth="1"/>
    <col min="8457" max="8457" width="2.5703125" style="49" customWidth="1"/>
    <col min="8458" max="8458" width="5" style="49" customWidth="1"/>
    <col min="8459" max="8459" width="1.5703125" style="49" customWidth="1"/>
    <col min="8460" max="8460" width="4.28515625" style="49" customWidth="1"/>
    <col min="8461" max="8461" width="1.28515625" style="49" customWidth="1"/>
    <col min="8462" max="8462" width="4.140625" style="49" customWidth="1"/>
    <col min="8463" max="8463" width="13" style="49" customWidth="1"/>
    <col min="8464" max="8465" width="10.140625" style="49" bestFit="1" customWidth="1"/>
    <col min="8466" max="8466" width="25.42578125" style="49" customWidth="1"/>
    <col min="8467" max="8467" width="15.7109375" style="49" customWidth="1"/>
    <col min="8468" max="8468" width="4.42578125" style="49" bestFit="1" customWidth="1"/>
    <col min="8469" max="8469" width="1.7109375" style="49" bestFit="1" customWidth="1"/>
    <col min="8470" max="8470" width="4" style="49" bestFit="1" customWidth="1"/>
    <col min="8471" max="8471" width="1.7109375" style="49" bestFit="1" customWidth="1"/>
    <col min="8472" max="8472" width="4.42578125" style="49" bestFit="1" customWidth="1"/>
    <col min="8473" max="8473" width="1.7109375" style="49" bestFit="1" customWidth="1"/>
    <col min="8474" max="8474" width="3.5703125" style="49" bestFit="1" customWidth="1"/>
    <col min="8475" max="8705" width="9.140625" style="49"/>
    <col min="8706" max="8706" width="4" style="49" customWidth="1"/>
    <col min="8707" max="8707" width="37" style="49" customWidth="1"/>
    <col min="8708" max="8708" width="7" style="49" customWidth="1"/>
    <col min="8709" max="8709" width="18" style="49" customWidth="1"/>
    <col min="8710" max="8710" width="5.85546875" style="49" customWidth="1"/>
    <col min="8711" max="8711" width="2.28515625" style="49" customWidth="1"/>
    <col min="8712" max="8712" width="5.85546875" style="49" customWidth="1"/>
    <col min="8713" max="8713" width="2.5703125" style="49" customWidth="1"/>
    <col min="8714" max="8714" width="5" style="49" customWidth="1"/>
    <col min="8715" max="8715" width="1.5703125" style="49" customWidth="1"/>
    <col min="8716" max="8716" width="4.28515625" style="49" customWidth="1"/>
    <col min="8717" max="8717" width="1.28515625" style="49" customWidth="1"/>
    <col min="8718" max="8718" width="4.140625" style="49" customWidth="1"/>
    <col min="8719" max="8719" width="13" style="49" customWidth="1"/>
    <col min="8720" max="8721" width="10.140625" style="49" bestFit="1" customWidth="1"/>
    <col min="8722" max="8722" width="25.42578125" style="49" customWidth="1"/>
    <col min="8723" max="8723" width="15.7109375" style="49" customWidth="1"/>
    <col min="8724" max="8724" width="4.42578125" style="49" bestFit="1" customWidth="1"/>
    <col min="8725" max="8725" width="1.7109375" style="49" bestFit="1" customWidth="1"/>
    <col min="8726" max="8726" width="4" style="49" bestFit="1" customWidth="1"/>
    <col min="8727" max="8727" width="1.7109375" style="49" bestFit="1" customWidth="1"/>
    <col min="8728" max="8728" width="4.42578125" style="49" bestFit="1" customWidth="1"/>
    <col min="8729" max="8729" width="1.7109375" style="49" bestFit="1" customWidth="1"/>
    <col min="8730" max="8730" width="3.5703125" style="49" bestFit="1" customWidth="1"/>
    <col min="8731" max="8961" width="9.140625" style="49"/>
    <col min="8962" max="8962" width="4" style="49" customWidth="1"/>
    <col min="8963" max="8963" width="37" style="49" customWidth="1"/>
    <col min="8964" max="8964" width="7" style="49" customWidth="1"/>
    <col min="8965" max="8965" width="18" style="49" customWidth="1"/>
    <col min="8966" max="8966" width="5.85546875" style="49" customWidth="1"/>
    <col min="8967" max="8967" width="2.28515625" style="49" customWidth="1"/>
    <col min="8968" max="8968" width="5.85546875" style="49" customWidth="1"/>
    <col min="8969" max="8969" width="2.5703125" style="49" customWidth="1"/>
    <col min="8970" max="8970" width="5" style="49" customWidth="1"/>
    <col min="8971" max="8971" width="1.5703125" style="49" customWidth="1"/>
    <col min="8972" max="8972" width="4.28515625" style="49" customWidth="1"/>
    <col min="8973" max="8973" width="1.28515625" style="49" customWidth="1"/>
    <col min="8974" max="8974" width="4.140625" style="49" customWidth="1"/>
    <col min="8975" max="8975" width="13" style="49" customWidth="1"/>
    <col min="8976" max="8977" width="10.140625" style="49" bestFit="1" customWidth="1"/>
    <col min="8978" max="8978" width="25.42578125" style="49" customWidth="1"/>
    <col min="8979" max="8979" width="15.7109375" style="49" customWidth="1"/>
    <col min="8980" max="8980" width="4.42578125" style="49" bestFit="1" customWidth="1"/>
    <col min="8981" max="8981" width="1.7109375" style="49" bestFit="1" customWidth="1"/>
    <col min="8982" max="8982" width="4" style="49" bestFit="1" customWidth="1"/>
    <col min="8983" max="8983" width="1.7109375" style="49" bestFit="1" customWidth="1"/>
    <col min="8984" max="8984" width="4.42578125" style="49" bestFit="1" customWidth="1"/>
    <col min="8985" max="8985" width="1.7109375" style="49" bestFit="1" customWidth="1"/>
    <col min="8986" max="8986" width="3.5703125" style="49" bestFit="1" customWidth="1"/>
    <col min="8987" max="9217" width="9.140625" style="49"/>
    <col min="9218" max="9218" width="4" style="49" customWidth="1"/>
    <col min="9219" max="9219" width="37" style="49" customWidth="1"/>
    <col min="9220" max="9220" width="7" style="49" customWidth="1"/>
    <col min="9221" max="9221" width="18" style="49" customWidth="1"/>
    <col min="9222" max="9222" width="5.85546875" style="49" customWidth="1"/>
    <col min="9223" max="9223" width="2.28515625" style="49" customWidth="1"/>
    <col min="9224" max="9224" width="5.85546875" style="49" customWidth="1"/>
    <col min="9225" max="9225" width="2.5703125" style="49" customWidth="1"/>
    <col min="9226" max="9226" width="5" style="49" customWidth="1"/>
    <col min="9227" max="9227" width="1.5703125" style="49" customWidth="1"/>
    <col min="9228" max="9228" width="4.28515625" style="49" customWidth="1"/>
    <col min="9229" max="9229" width="1.28515625" style="49" customWidth="1"/>
    <col min="9230" max="9230" width="4.140625" style="49" customWidth="1"/>
    <col min="9231" max="9231" width="13" style="49" customWidth="1"/>
    <col min="9232" max="9233" width="10.140625" style="49" bestFit="1" customWidth="1"/>
    <col min="9234" max="9234" width="25.42578125" style="49" customWidth="1"/>
    <col min="9235" max="9235" width="15.7109375" style="49" customWidth="1"/>
    <col min="9236" max="9236" width="4.42578125" style="49" bestFit="1" customWidth="1"/>
    <col min="9237" max="9237" width="1.7109375" style="49" bestFit="1" customWidth="1"/>
    <col min="9238" max="9238" width="4" style="49" bestFit="1" customWidth="1"/>
    <col min="9239" max="9239" width="1.7109375" style="49" bestFit="1" customWidth="1"/>
    <col min="9240" max="9240" width="4.42578125" style="49" bestFit="1" customWidth="1"/>
    <col min="9241" max="9241" width="1.7109375" style="49" bestFit="1" customWidth="1"/>
    <col min="9242" max="9242" width="3.5703125" style="49" bestFit="1" customWidth="1"/>
    <col min="9243" max="9473" width="9.140625" style="49"/>
    <col min="9474" max="9474" width="4" style="49" customWidth="1"/>
    <col min="9475" max="9475" width="37" style="49" customWidth="1"/>
    <col min="9476" max="9476" width="7" style="49" customWidth="1"/>
    <col min="9477" max="9477" width="18" style="49" customWidth="1"/>
    <col min="9478" max="9478" width="5.85546875" style="49" customWidth="1"/>
    <col min="9479" max="9479" width="2.28515625" style="49" customWidth="1"/>
    <col min="9480" max="9480" width="5.85546875" style="49" customWidth="1"/>
    <col min="9481" max="9481" width="2.5703125" style="49" customWidth="1"/>
    <col min="9482" max="9482" width="5" style="49" customWidth="1"/>
    <col min="9483" max="9483" width="1.5703125" style="49" customWidth="1"/>
    <col min="9484" max="9484" width="4.28515625" style="49" customWidth="1"/>
    <col min="9485" max="9485" width="1.28515625" style="49" customWidth="1"/>
    <col min="9486" max="9486" width="4.140625" style="49" customWidth="1"/>
    <col min="9487" max="9487" width="13" style="49" customWidth="1"/>
    <col min="9488" max="9489" width="10.140625" style="49" bestFit="1" customWidth="1"/>
    <col min="9490" max="9490" width="25.42578125" style="49" customWidth="1"/>
    <col min="9491" max="9491" width="15.7109375" style="49" customWidth="1"/>
    <col min="9492" max="9492" width="4.42578125" style="49" bestFit="1" customWidth="1"/>
    <col min="9493" max="9493" width="1.7109375" style="49" bestFit="1" customWidth="1"/>
    <col min="9494" max="9494" width="4" style="49" bestFit="1" customWidth="1"/>
    <col min="9495" max="9495" width="1.7109375" style="49" bestFit="1" customWidth="1"/>
    <col min="9496" max="9496" width="4.42578125" style="49" bestFit="1" customWidth="1"/>
    <col min="9497" max="9497" width="1.7109375" style="49" bestFit="1" customWidth="1"/>
    <col min="9498" max="9498" width="3.5703125" style="49" bestFit="1" customWidth="1"/>
    <col min="9499" max="9729" width="9.140625" style="49"/>
    <col min="9730" max="9730" width="4" style="49" customWidth="1"/>
    <col min="9731" max="9731" width="37" style="49" customWidth="1"/>
    <col min="9732" max="9732" width="7" style="49" customWidth="1"/>
    <col min="9733" max="9733" width="18" style="49" customWidth="1"/>
    <col min="9734" max="9734" width="5.85546875" style="49" customWidth="1"/>
    <col min="9735" max="9735" width="2.28515625" style="49" customWidth="1"/>
    <col min="9736" max="9736" width="5.85546875" style="49" customWidth="1"/>
    <col min="9737" max="9737" width="2.5703125" style="49" customWidth="1"/>
    <col min="9738" max="9738" width="5" style="49" customWidth="1"/>
    <col min="9739" max="9739" width="1.5703125" style="49" customWidth="1"/>
    <col min="9740" max="9740" width="4.28515625" style="49" customWidth="1"/>
    <col min="9741" max="9741" width="1.28515625" style="49" customWidth="1"/>
    <col min="9742" max="9742" width="4.140625" style="49" customWidth="1"/>
    <col min="9743" max="9743" width="13" style="49" customWidth="1"/>
    <col min="9744" max="9745" width="10.140625" style="49" bestFit="1" customWidth="1"/>
    <col min="9746" max="9746" width="25.42578125" style="49" customWidth="1"/>
    <col min="9747" max="9747" width="15.7109375" style="49" customWidth="1"/>
    <col min="9748" max="9748" width="4.42578125" style="49" bestFit="1" customWidth="1"/>
    <col min="9749" max="9749" width="1.7109375" style="49" bestFit="1" customWidth="1"/>
    <col min="9750" max="9750" width="4" style="49" bestFit="1" customWidth="1"/>
    <col min="9751" max="9751" width="1.7109375" style="49" bestFit="1" customWidth="1"/>
    <col min="9752" max="9752" width="4.42578125" style="49" bestFit="1" customWidth="1"/>
    <col min="9753" max="9753" width="1.7109375" style="49" bestFit="1" customWidth="1"/>
    <col min="9754" max="9754" width="3.5703125" style="49" bestFit="1" customWidth="1"/>
    <col min="9755" max="9985" width="9.140625" style="49"/>
    <col min="9986" max="9986" width="4" style="49" customWidth="1"/>
    <col min="9987" max="9987" width="37" style="49" customWidth="1"/>
    <col min="9988" max="9988" width="7" style="49" customWidth="1"/>
    <col min="9989" max="9989" width="18" style="49" customWidth="1"/>
    <col min="9990" max="9990" width="5.85546875" style="49" customWidth="1"/>
    <col min="9991" max="9991" width="2.28515625" style="49" customWidth="1"/>
    <col min="9992" max="9992" width="5.85546875" style="49" customWidth="1"/>
    <col min="9993" max="9993" width="2.5703125" style="49" customWidth="1"/>
    <col min="9994" max="9994" width="5" style="49" customWidth="1"/>
    <col min="9995" max="9995" width="1.5703125" style="49" customWidth="1"/>
    <col min="9996" max="9996" width="4.28515625" style="49" customWidth="1"/>
    <col min="9997" max="9997" width="1.28515625" style="49" customWidth="1"/>
    <col min="9998" max="9998" width="4.140625" style="49" customWidth="1"/>
    <col min="9999" max="9999" width="13" style="49" customWidth="1"/>
    <col min="10000" max="10001" width="10.140625" style="49" bestFit="1" customWidth="1"/>
    <col min="10002" max="10002" width="25.42578125" style="49" customWidth="1"/>
    <col min="10003" max="10003" width="15.7109375" style="49" customWidth="1"/>
    <col min="10004" max="10004" width="4.42578125" style="49" bestFit="1" customWidth="1"/>
    <col min="10005" max="10005" width="1.7109375" style="49" bestFit="1" customWidth="1"/>
    <col min="10006" max="10006" width="4" style="49" bestFit="1" customWidth="1"/>
    <col min="10007" max="10007" width="1.7109375" style="49" bestFit="1" customWidth="1"/>
    <col min="10008" max="10008" width="4.42578125" style="49" bestFit="1" customWidth="1"/>
    <col min="10009" max="10009" width="1.7109375" style="49" bestFit="1" customWidth="1"/>
    <col min="10010" max="10010" width="3.5703125" style="49" bestFit="1" customWidth="1"/>
    <col min="10011" max="10241" width="9.140625" style="49"/>
    <col min="10242" max="10242" width="4" style="49" customWidth="1"/>
    <col min="10243" max="10243" width="37" style="49" customWidth="1"/>
    <col min="10244" max="10244" width="7" style="49" customWidth="1"/>
    <col min="10245" max="10245" width="18" style="49" customWidth="1"/>
    <col min="10246" max="10246" width="5.85546875" style="49" customWidth="1"/>
    <col min="10247" max="10247" width="2.28515625" style="49" customWidth="1"/>
    <col min="10248" max="10248" width="5.85546875" style="49" customWidth="1"/>
    <col min="10249" max="10249" width="2.5703125" style="49" customWidth="1"/>
    <col min="10250" max="10250" width="5" style="49" customWidth="1"/>
    <col min="10251" max="10251" width="1.5703125" style="49" customWidth="1"/>
    <col min="10252" max="10252" width="4.28515625" style="49" customWidth="1"/>
    <col min="10253" max="10253" width="1.28515625" style="49" customWidth="1"/>
    <col min="10254" max="10254" width="4.140625" style="49" customWidth="1"/>
    <col min="10255" max="10255" width="13" style="49" customWidth="1"/>
    <col min="10256" max="10257" width="10.140625" style="49" bestFit="1" customWidth="1"/>
    <col min="10258" max="10258" width="25.42578125" style="49" customWidth="1"/>
    <col min="10259" max="10259" width="15.7109375" style="49" customWidth="1"/>
    <col min="10260" max="10260" width="4.42578125" style="49" bestFit="1" customWidth="1"/>
    <col min="10261" max="10261" width="1.7109375" style="49" bestFit="1" customWidth="1"/>
    <col min="10262" max="10262" width="4" style="49" bestFit="1" customWidth="1"/>
    <col min="10263" max="10263" width="1.7109375" style="49" bestFit="1" customWidth="1"/>
    <col min="10264" max="10264" width="4.42578125" style="49" bestFit="1" customWidth="1"/>
    <col min="10265" max="10265" width="1.7109375" style="49" bestFit="1" customWidth="1"/>
    <col min="10266" max="10266" width="3.5703125" style="49" bestFit="1" customWidth="1"/>
    <col min="10267" max="10497" width="9.140625" style="49"/>
    <col min="10498" max="10498" width="4" style="49" customWidth="1"/>
    <col min="10499" max="10499" width="37" style="49" customWidth="1"/>
    <col min="10500" max="10500" width="7" style="49" customWidth="1"/>
    <col min="10501" max="10501" width="18" style="49" customWidth="1"/>
    <col min="10502" max="10502" width="5.85546875" style="49" customWidth="1"/>
    <col min="10503" max="10503" width="2.28515625" style="49" customWidth="1"/>
    <col min="10504" max="10504" width="5.85546875" style="49" customWidth="1"/>
    <col min="10505" max="10505" width="2.5703125" style="49" customWidth="1"/>
    <col min="10506" max="10506" width="5" style="49" customWidth="1"/>
    <col min="10507" max="10507" width="1.5703125" style="49" customWidth="1"/>
    <col min="10508" max="10508" width="4.28515625" style="49" customWidth="1"/>
    <col min="10509" max="10509" width="1.28515625" style="49" customWidth="1"/>
    <col min="10510" max="10510" width="4.140625" style="49" customWidth="1"/>
    <col min="10511" max="10511" width="13" style="49" customWidth="1"/>
    <col min="10512" max="10513" width="10.140625" style="49" bestFit="1" customWidth="1"/>
    <col min="10514" max="10514" width="25.42578125" style="49" customWidth="1"/>
    <col min="10515" max="10515" width="15.7109375" style="49" customWidth="1"/>
    <col min="10516" max="10516" width="4.42578125" style="49" bestFit="1" customWidth="1"/>
    <col min="10517" max="10517" width="1.7109375" style="49" bestFit="1" customWidth="1"/>
    <col min="10518" max="10518" width="4" style="49" bestFit="1" customWidth="1"/>
    <col min="10519" max="10519" width="1.7109375" style="49" bestFit="1" customWidth="1"/>
    <col min="10520" max="10520" width="4.42578125" style="49" bestFit="1" customWidth="1"/>
    <col min="10521" max="10521" width="1.7109375" style="49" bestFit="1" customWidth="1"/>
    <col min="10522" max="10522" width="3.5703125" style="49" bestFit="1" customWidth="1"/>
    <col min="10523" max="10753" width="9.140625" style="49"/>
    <col min="10754" max="10754" width="4" style="49" customWidth="1"/>
    <col min="10755" max="10755" width="37" style="49" customWidth="1"/>
    <col min="10756" max="10756" width="7" style="49" customWidth="1"/>
    <col min="10757" max="10757" width="18" style="49" customWidth="1"/>
    <col min="10758" max="10758" width="5.85546875" style="49" customWidth="1"/>
    <col min="10759" max="10759" width="2.28515625" style="49" customWidth="1"/>
    <col min="10760" max="10760" width="5.85546875" style="49" customWidth="1"/>
    <col min="10761" max="10761" width="2.5703125" style="49" customWidth="1"/>
    <col min="10762" max="10762" width="5" style="49" customWidth="1"/>
    <col min="10763" max="10763" width="1.5703125" style="49" customWidth="1"/>
    <col min="10764" max="10764" width="4.28515625" style="49" customWidth="1"/>
    <col min="10765" max="10765" width="1.28515625" style="49" customWidth="1"/>
    <col min="10766" max="10766" width="4.140625" style="49" customWidth="1"/>
    <col min="10767" max="10767" width="13" style="49" customWidth="1"/>
    <col min="10768" max="10769" width="10.140625" style="49" bestFit="1" customWidth="1"/>
    <col min="10770" max="10770" width="25.42578125" style="49" customWidth="1"/>
    <col min="10771" max="10771" width="15.7109375" style="49" customWidth="1"/>
    <col min="10772" max="10772" width="4.42578125" style="49" bestFit="1" customWidth="1"/>
    <col min="10773" max="10773" width="1.7109375" style="49" bestFit="1" customWidth="1"/>
    <col min="10774" max="10774" width="4" style="49" bestFit="1" customWidth="1"/>
    <col min="10775" max="10775" width="1.7109375" style="49" bestFit="1" customWidth="1"/>
    <col min="10776" max="10776" width="4.42578125" style="49" bestFit="1" customWidth="1"/>
    <col min="10777" max="10777" width="1.7109375" style="49" bestFit="1" customWidth="1"/>
    <col min="10778" max="10778" width="3.5703125" style="49" bestFit="1" customWidth="1"/>
    <col min="10779" max="11009" width="9.140625" style="49"/>
    <col min="11010" max="11010" width="4" style="49" customWidth="1"/>
    <col min="11011" max="11011" width="37" style="49" customWidth="1"/>
    <col min="11012" max="11012" width="7" style="49" customWidth="1"/>
    <col min="11013" max="11013" width="18" style="49" customWidth="1"/>
    <col min="11014" max="11014" width="5.85546875" style="49" customWidth="1"/>
    <col min="11015" max="11015" width="2.28515625" style="49" customWidth="1"/>
    <col min="11016" max="11016" width="5.85546875" style="49" customWidth="1"/>
    <col min="11017" max="11017" width="2.5703125" style="49" customWidth="1"/>
    <col min="11018" max="11018" width="5" style="49" customWidth="1"/>
    <col min="11019" max="11019" width="1.5703125" style="49" customWidth="1"/>
    <col min="11020" max="11020" width="4.28515625" style="49" customWidth="1"/>
    <col min="11021" max="11021" width="1.28515625" style="49" customWidth="1"/>
    <col min="11022" max="11022" width="4.140625" style="49" customWidth="1"/>
    <col min="11023" max="11023" width="13" style="49" customWidth="1"/>
    <col min="11024" max="11025" width="10.140625" style="49" bestFit="1" customWidth="1"/>
    <col min="11026" max="11026" width="25.42578125" style="49" customWidth="1"/>
    <col min="11027" max="11027" width="15.7109375" style="49" customWidth="1"/>
    <col min="11028" max="11028" width="4.42578125" style="49" bestFit="1" customWidth="1"/>
    <col min="11029" max="11029" width="1.7109375" style="49" bestFit="1" customWidth="1"/>
    <col min="11030" max="11030" width="4" style="49" bestFit="1" customWidth="1"/>
    <col min="11031" max="11031" width="1.7109375" style="49" bestFit="1" customWidth="1"/>
    <col min="11032" max="11032" width="4.42578125" style="49" bestFit="1" customWidth="1"/>
    <col min="11033" max="11033" width="1.7109375" style="49" bestFit="1" customWidth="1"/>
    <col min="11034" max="11034" width="3.5703125" style="49" bestFit="1" customWidth="1"/>
    <col min="11035" max="11265" width="9.140625" style="49"/>
    <col min="11266" max="11266" width="4" style="49" customWidth="1"/>
    <col min="11267" max="11267" width="37" style="49" customWidth="1"/>
    <col min="11268" max="11268" width="7" style="49" customWidth="1"/>
    <col min="11269" max="11269" width="18" style="49" customWidth="1"/>
    <col min="11270" max="11270" width="5.85546875" style="49" customWidth="1"/>
    <col min="11271" max="11271" width="2.28515625" style="49" customWidth="1"/>
    <col min="11272" max="11272" width="5.85546875" style="49" customWidth="1"/>
    <col min="11273" max="11273" width="2.5703125" style="49" customWidth="1"/>
    <col min="11274" max="11274" width="5" style="49" customWidth="1"/>
    <col min="11275" max="11275" width="1.5703125" style="49" customWidth="1"/>
    <col min="11276" max="11276" width="4.28515625" style="49" customWidth="1"/>
    <col min="11277" max="11277" width="1.28515625" style="49" customWidth="1"/>
    <col min="11278" max="11278" width="4.140625" style="49" customWidth="1"/>
    <col min="11279" max="11279" width="13" style="49" customWidth="1"/>
    <col min="11280" max="11281" width="10.140625" style="49" bestFit="1" customWidth="1"/>
    <col min="11282" max="11282" width="25.42578125" style="49" customWidth="1"/>
    <col min="11283" max="11283" width="15.7109375" style="49" customWidth="1"/>
    <col min="11284" max="11284" width="4.42578125" style="49" bestFit="1" customWidth="1"/>
    <col min="11285" max="11285" width="1.7109375" style="49" bestFit="1" customWidth="1"/>
    <col min="11286" max="11286" width="4" style="49" bestFit="1" customWidth="1"/>
    <col min="11287" max="11287" width="1.7109375" style="49" bestFit="1" customWidth="1"/>
    <col min="11288" max="11288" width="4.42578125" style="49" bestFit="1" customWidth="1"/>
    <col min="11289" max="11289" width="1.7109375" style="49" bestFit="1" customWidth="1"/>
    <col min="11290" max="11290" width="3.5703125" style="49" bestFit="1" customWidth="1"/>
    <col min="11291" max="11521" width="9.140625" style="49"/>
    <col min="11522" max="11522" width="4" style="49" customWidth="1"/>
    <col min="11523" max="11523" width="37" style="49" customWidth="1"/>
    <col min="11524" max="11524" width="7" style="49" customWidth="1"/>
    <col min="11525" max="11525" width="18" style="49" customWidth="1"/>
    <col min="11526" max="11526" width="5.85546875" style="49" customWidth="1"/>
    <col min="11527" max="11527" width="2.28515625" style="49" customWidth="1"/>
    <col min="11528" max="11528" width="5.85546875" style="49" customWidth="1"/>
    <col min="11529" max="11529" width="2.5703125" style="49" customWidth="1"/>
    <col min="11530" max="11530" width="5" style="49" customWidth="1"/>
    <col min="11531" max="11531" width="1.5703125" style="49" customWidth="1"/>
    <col min="11532" max="11532" width="4.28515625" style="49" customWidth="1"/>
    <col min="11533" max="11533" width="1.28515625" style="49" customWidth="1"/>
    <col min="11534" max="11534" width="4.140625" style="49" customWidth="1"/>
    <col min="11535" max="11535" width="13" style="49" customWidth="1"/>
    <col min="11536" max="11537" width="10.140625" style="49" bestFit="1" customWidth="1"/>
    <col min="11538" max="11538" width="25.42578125" style="49" customWidth="1"/>
    <col min="11539" max="11539" width="15.7109375" style="49" customWidth="1"/>
    <col min="11540" max="11540" width="4.42578125" style="49" bestFit="1" customWidth="1"/>
    <col min="11541" max="11541" width="1.7109375" style="49" bestFit="1" customWidth="1"/>
    <col min="11542" max="11542" width="4" style="49" bestFit="1" customWidth="1"/>
    <col min="11543" max="11543" width="1.7109375" style="49" bestFit="1" customWidth="1"/>
    <col min="11544" max="11544" width="4.42578125" style="49" bestFit="1" customWidth="1"/>
    <col min="11545" max="11545" width="1.7109375" style="49" bestFit="1" customWidth="1"/>
    <col min="11546" max="11546" width="3.5703125" style="49" bestFit="1" customWidth="1"/>
    <col min="11547" max="11777" width="9.140625" style="49"/>
    <col min="11778" max="11778" width="4" style="49" customWidth="1"/>
    <col min="11779" max="11779" width="37" style="49" customWidth="1"/>
    <col min="11780" max="11780" width="7" style="49" customWidth="1"/>
    <col min="11781" max="11781" width="18" style="49" customWidth="1"/>
    <col min="11782" max="11782" width="5.85546875" style="49" customWidth="1"/>
    <col min="11783" max="11783" width="2.28515625" style="49" customWidth="1"/>
    <col min="11784" max="11784" width="5.85546875" style="49" customWidth="1"/>
    <col min="11785" max="11785" width="2.5703125" style="49" customWidth="1"/>
    <col min="11786" max="11786" width="5" style="49" customWidth="1"/>
    <col min="11787" max="11787" width="1.5703125" style="49" customWidth="1"/>
    <col min="11788" max="11788" width="4.28515625" style="49" customWidth="1"/>
    <col min="11789" max="11789" width="1.28515625" style="49" customWidth="1"/>
    <col min="11790" max="11790" width="4.140625" style="49" customWidth="1"/>
    <col min="11791" max="11791" width="13" style="49" customWidth="1"/>
    <col min="11792" max="11793" width="10.140625" style="49" bestFit="1" customWidth="1"/>
    <col min="11794" max="11794" width="25.42578125" style="49" customWidth="1"/>
    <col min="11795" max="11795" width="15.7109375" style="49" customWidth="1"/>
    <col min="11796" max="11796" width="4.42578125" style="49" bestFit="1" customWidth="1"/>
    <col min="11797" max="11797" width="1.7109375" style="49" bestFit="1" customWidth="1"/>
    <col min="11798" max="11798" width="4" style="49" bestFit="1" customWidth="1"/>
    <col min="11799" max="11799" width="1.7109375" style="49" bestFit="1" customWidth="1"/>
    <col min="11800" max="11800" width="4.42578125" style="49" bestFit="1" customWidth="1"/>
    <col min="11801" max="11801" width="1.7109375" style="49" bestFit="1" customWidth="1"/>
    <col min="11802" max="11802" width="3.5703125" style="49" bestFit="1" customWidth="1"/>
    <col min="11803" max="12033" width="9.140625" style="49"/>
    <col min="12034" max="12034" width="4" style="49" customWidth="1"/>
    <col min="12035" max="12035" width="37" style="49" customWidth="1"/>
    <col min="12036" max="12036" width="7" style="49" customWidth="1"/>
    <col min="12037" max="12037" width="18" style="49" customWidth="1"/>
    <col min="12038" max="12038" width="5.85546875" style="49" customWidth="1"/>
    <col min="12039" max="12039" width="2.28515625" style="49" customWidth="1"/>
    <col min="12040" max="12040" width="5.85546875" style="49" customWidth="1"/>
    <col min="12041" max="12041" width="2.5703125" style="49" customWidth="1"/>
    <col min="12042" max="12042" width="5" style="49" customWidth="1"/>
    <col min="12043" max="12043" width="1.5703125" style="49" customWidth="1"/>
    <col min="12044" max="12044" width="4.28515625" style="49" customWidth="1"/>
    <col min="12045" max="12045" width="1.28515625" style="49" customWidth="1"/>
    <col min="12046" max="12046" width="4.140625" style="49" customWidth="1"/>
    <col min="12047" max="12047" width="13" style="49" customWidth="1"/>
    <col min="12048" max="12049" width="10.140625" style="49" bestFit="1" customWidth="1"/>
    <col min="12050" max="12050" width="25.42578125" style="49" customWidth="1"/>
    <col min="12051" max="12051" width="15.7109375" style="49" customWidth="1"/>
    <col min="12052" max="12052" width="4.42578125" style="49" bestFit="1" customWidth="1"/>
    <col min="12053" max="12053" width="1.7109375" style="49" bestFit="1" customWidth="1"/>
    <col min="12054" max="12054" width="4" style="49" bestFit="1" customWidth="1"/>
    <col min="12055" max="12055" width="1.7109375" style="49" bestFit="1" customWidth="1"/>
    <col min="12056" max="12056" width="4.42578125" style="49" bestFit="1" customWidth="1"/>
    <col min="12057" max="12057" width="1.7109375" style="49" bestFit="1" customWidth="1"/>
    <col min="12058" max="12058" width="3.5703125" style="49" bestFit="1" customWidth="1"/>
    <col min="12059" max="12289" width="9.140625" style="49"/>
    <col min="12290" max="12290" width="4" style="49" customWidth="1"/>
    <col min="12291" max="12291" width="37" style="49" customWidth="1"/>
    <col min="12292" max="12292" width="7" style="49" customWidth="1"/>
    <col min="12293" max="12293" width="18" style="49" customWidth="1"/>
    <col min="12294" max="12294" width="5.85546875" style="49" customWidth="1"/>
    <col min="12295" max="12295" width="2.28515625" style="49" customWidth="1"/>
    <col min="12296" max="12296" width="5.85546875" style="49" customWidth="1"/>
    <col min="12297" max="12297" width="2.5703125" style="49" customWidth="1"/>
    <col min="12298" max="12298" width="5" style="49" customWidth="1"/>
    <col min="12299" max="12299" width="1.5703125" style="49" customWidth="1"/>
    <col min="12300" max="12300" width="4.28515625" style="49" customWidth="1"/>
    <col min="12301" max="12301" width="1.28515625" style="49" customWidth="1"/>
    <col min="12302" max="12302" width="4.140625" style="49" customWidth="1"/>
    <col min="12303" max="12303" width="13" style="49" customWidth="1"/>
    <col min="12304" max="12305" width="10.140625" style="49" bestFit="1" customWidth="1"/>
    <col min="12306" max="12306" width="25.42578125" style="49" customWidth="1"/>
    <col min="12307" max="12307" width="15.7109375" style="49" customWidth="1"/>
    <col min="12308" max="12308" width="4.42578125" style="49" bestFit="1" customWidth="1"/>
    <col min="12309" max="12309" width="1.7109375" style="49" bestFit="1" customWidth="1"/>
    <col min="12310" max="12310" width="4" style="49" bestFit="1" customWidth="1"/>
    <col min="12311" max="12311" width="1.7109375" style="49" bestFit="1" customWidth="1"/>
    <col min="12312" max="12312" width="4.42578125" style="49" bestFit="1" customWidth="1"/>
    <col min="12313" max="12313" width="1.7109375" style="49" bestFit="1" customWidth="1"/>
    <col min="12314" max="12314" width="3.5703125" style="49" bestFit="1" customWidth="1"/>
    <col min="12315" max="12545" width="9.140625" style="49"/>
    <col min="12546" max="12546" width="4" style="49" customWidth="1"/>
    <col min="12547" max="12547" width="37" style="49" customWidth="1"/>
    <col min="12548" max="12548" width="7" style="49" customWidth="1"/>
    <col min="12549" max="12549" width="18" style="49" customWidth="1"/>
    <col min="12550" max="12550" width="5.85546875" style="49" customWidth="1"/>
    <col min="12551" max="12551" width="2.28515625" style="49" customWidth="1"/>
    <col min="12552" max="12552" width="5.85546875" style="49" customWidth="1"/>
    <col min="12553" max="12553" width="2.5703125" style="49" customWidth="1"/>
    <col min="12554" max="12554" width="5" style="49" customWidth="1"/>
    <col min="12555" max="12555" width="1.5703125" style="49" customWidth="1"/>
    <col min="12556" max="12556" width="4.28515625" style="49" customWidth="1"/>
    <col min="12557" max="12557" width="1.28515625" style="49" customWidth="1"/>
    <col min="12558" max="12558" width="4.140625" style="49" customWidth="1"/>
    <col min="12559" max="12559" width="13" style="49" customWidth="1"/>
    <col min="12560" max="12561" width="10.140625" style="49" bestFit="1" customWidth="1"/>
    <col min="12562" max="12562" width="25.42578125" style="49" customWidth="1"/>
    <col min="12563" max="12563" width="15.7109375" style="49" customWidth="1"/>
    <col min="12564" max="12564" width="4.42578125" style="49" bestFit="1" customWidth="1"/>
    <col min="12565" max="12565" width="1.7109375" style="49" bestFit="1" customWidth="1"/>
    <col min="12566" max="12566" width="4" style="49" bestFit="1" customWidth="1"/>
    <col min="12567" max="12567" width="1.7109375" style="49" bestFit="1" customWidth="1"/>
    <col min="12568" max="12568" width="4.42578125" style="49" bestFit="1" customWidth="1"/>
    <col min="12569" max="12569" width="1.7109375" style="49" bestFit="1" customWidth="1"/>
    <col min="12570" max="12570" width="3.5703125" style="49" bestFit="1" customWidth="1"/>
    <col min="12571" max="12801" width="9.140625" style="49"/>
    <col min="12802" max="12802" width="4" style="49" customWidth="1"/>
    <col min="12803" max="12803" width="37" style="49" customWidth="1"/>
    <col min="12804" max="12804" width="7" style="49" customWidth="1"/>
    <col min="12805" max="12805" width="18" style="49" customWidth="1"/>
    <col min="12806" max="12806" width="5.85546875" style="49" customWidth="1"/>
    <col min="12807" max="12807" width="2.28515625" style="49" customWidth="1"/>
    <col min="12808" max="12808" width="5.85546875" style="49" customWidth="1"/>
    <col min="12809" max="12809" width="2.5703125" style="49" customWidth="1"/>
    <col min="12810" max="12810" width="5" style="49" customWidth="1"/>
    <col min="12811" max="12811" width="1.5703125" style="49" customWidth="1"/>
    <col min="12812" max="12812" width="4.28515625" style="49" customWidth="1"/>
    <col min="12813" max="12813" width="1.28515625" style="49" customWidth="1"/>
    <col min="12814" max="12814" width="4.140625" style="49" customWidth="1"/>
    <col min="12815" max="12815" width="13" style="49" customWidth="1"/>
    <col min="12816" max="12817" width="10.140625" style="49" bestFit="1" customWidth="1"/>
    <col min="12818" max="12818" width="25.42578125" style="49" customWidth="1"/>
    <col min="12819" max="12819" width="15.7109375" style="49" customWidth="1"/>
    <col min="12820" max="12820" width="4.42578125" style="49" bestFit="1" customWidth="1"/>
    <col min="12821" max="12821" width="1.7109375" style="49" bestFit="1" customWidth="1"/>
    <col min="12822" max="12822" width="4" style="49" bestFit="1" customWidth="1"/>
    <col min="12823" max="12823" width="1.7109375" style="49" bestFit="1" customWidth="1"/>
    <col min="12824" max="12824" width="4.42578125" style="49" bestFit="1" customWidth="1"/>
    <col min="12825" max="12825" width="1.7109375" style="49" bestFit="1" customWidth="1"/>
    <col min="12826" max="12826" width="3.5703125" style="49" bestFit="1" customWidth="1"/>
    <col min="12827" max="13057" width="9.140625" style="49"/>
    <col min="13058" max="13058" width="4" style="49" customWidth="1"/>
    <col min="13059" max="13059" width="37" style="49" customWidth="1"/>
    <col min="13060" max="13060" width="7" style="49" customWidth="1"/>
    <col min="13061" max="13061" width="18" style="49" customWidth="1"/>
    <col min="13062" max="13062" width="5.85546875" style="49" customWidth="1"/>
    <col min="13063" max="13063" width="2.28515625" style="49" customWidth="1"/>
    <col min="13064" max="13064" width="5.85546875" style="49" customWidth="1"/>
    <col min="13065" max="13065" width="2.5703125" style="49" customWidth="1"/>
    <col min="13066" max="13066" width="5" style="49" customWidth="1"/>
    <col min="13067" max="13067" width="1.5703125" style="49" customWidth="1"/>
    <col min="13068" max="13068" width="4.28515625" style="49" customWidth="1"/>
    <col min="13069" max="13069" width="1.28515625" style="49" customWidth="1"/>
    <col min="13070" max="13070" width="4.140625" style="49" customWidth="1"/>
    <col min="13071" max="13071" width="13" style="49" customWidth="1"/>
    <col min="13072" max="13073" width="10.140625" style="49" bestFit="1" customWidth="1"/>
    <col min="13074" max="13074" width="25.42578125" style="49" customWidth="1"/>
    <col min="13075" max="13075" width="15.7109375" style="49" customWidth="1"/>
    <col min="13076" max="13076" width="4.42578125" style="49" bestFit="1" customWidth="1"/>
    <col min="13077" max="13077" width="1.7109375" style="49" bestFit="1" customWidth="1"/>
    <col min="13078" max="13078" width="4" style="49" bestFit="1" customWidth="1"/>
    <col min="13079" max="13079" width="1.7109375" style="49" bestFit="1" customWidth="1"/>
    <col min="13080" max="13080" width="4.42578125" style="49" bestFit="1" customWidth="1"/>
    <col min="13081" max="13081" width="1.7109375" style="49" bestFit="1" customWidth="1"/>
    <col min="13082" max="13082" width="3.5703125" style="49" bestFit="1" customWidth="1"/>
    <col min="13083" max="13313" width="9.140625" style="49"/>
    <col min="13314" max="13314" width="4" style="49" customWidth="1"/>
    <col min="13315" max="13315" width="37" style="49" customWidth="1"/>
    <col min="13316" max="13316" width="7" style="49" customWidth="1"/>
    <col min="13317" max="13317" width="18" style="49" customWidth="1"/>
    <col min="13318" max="13318" width="5.85546875" style="49" customWidth="1"/>
    <col min="13319" max="13319" width="2.28515625" style="49" customWidth="1"/>
    <col min="13320" max="13320" width="5.85546875" style="49" customWidth="1"/>
    <col min="13321" max="13321" width="2.5703125" style="49" customWidth="1"/>
    <col min="13322" max="13322" width="5" style="49" customWidth="1"/>
    <col min="13323" max="13323" width="1.5703125" style="49" customWidth="1"/>
    <col min="13324" max="13324" width="4.28515625" style="49" customWidth="1"/>
    <col min="13325" max="13325" width="1.28515625" style="49" customWidth="1"/>
    <col min="13326" max="13326" width="4.140625" style="49" customWidth="1"/>
    <col min="13327" max="13327" width="13" style="49" customWidth="1"/>
    <col min="13328" max="13329" width="10.140625" style="49" bestFit="1" customWidth="1"/>
    <col min="13330" max="13330" width="25.42578125" style="49" customWidth="1"/>
    <col min="13331" max="13331" width="15.7109375" style="49" customWidth="1"/>
    <col min="13332" max="13332" width="4.42578125" style="49" bestFit="1" customWidth="1"/>
    <col min="13333" max="13333" width="1.7109375" style="49" bestFit="1" customWidth="1"/>
    <col min="13334" max="13334" width="4" style="49" bestFit="1" customWidth="1"/>
    <col min="13335" max="13335" width="1.7109375" style="49" bestFit="1" customWidth="1"/>
    <col min="13336" max="13336" width="4.42578125" style="49" bestFit="1" customWidth="1"/>
    <col min="13337" max="13337" width="1.7109375" style="49" bestFit="1" customWidth="1"/>
    <col min="13338" max="13338" width="3.5703125" style="49" bestFit="1" customWidth="1"/>
    <col min="13339" max="13569" width="9.140625" style="49"/>
    <col min="13570" max="13570" width="4" style="49" customWidth="1"/>
    <col min="13571" max="13571" width="37" style="49" customWidth="1"/>
    <col min="13572" max="13572" width="7" style="49" customWidth="1"/>
    <col min="13573" max="13573" width="18" style="49" customWidth="1"/>
    <col min="13574" max="13574" width="5.85546875" style="49" customWidth="1"/>
    <col min="13575" max="13575" width="2.28515625" style="49" customWidth="1"/>
    <col min="13576" max="13576" width="5.85546875" style="49" customWidth="1"/>
    <col min="13577" max="13577" width="2.5703125" style="49" customWidth="1"/>
    <col min="13578" max="13578" width="5" style="49" customWidth="1"/>
    <col min="13579" max="13579" width="1.5703125" style="49" customWidth="1"/>
    <col min="13580" max="13580" width="4.28515625" style="49" customWidth="1"/>
    <col min="13581" max="13581" width="1.28515625" style="49" customWidth="1"/>
    <col min="13582" max="13582" width="4.140625" style="49" customWidth="1"/>
    <col min="13583" max="13583" width="13" style="49" customWidth="1"/>
    <col min="13584" max="13585" width="10.140625" style="49" bestFit="1" customWidth="1"/>
    <col min="13586" max="13586" width="25.42578125" style="49" customWidth="1"/>
    <col min="13587" max="13587" width="15.7109375" style="49" customWidth="1"/>
    <col min="13588" max="13588" width="4.42578125" style="49" bestFit="1" customWidth="1"/>
    <col min="13589" max="13589" width="1.7109375" style="49" bestFit="1" customWidth="1"/>
    <col min="13590" max="13590" width="4" style="49" bestFit="1" customWidth="1"/>
    <col min="13591" max="13591" width="1.7109375" style="49" bestFit="1" customWidth="1"/>
    <col min="13592" max="13592" width="4.42578125" style="49" bestFit="1" customWidth="1"/>
    <col min="13593" max="13593" width="1.7109375" style="49" bestFit="1" customWidth="1"/>
    <col min="13594" max="13594" width="3.5703125" style="49" bestFit="1" customWidth="1"/>
    <col min="13595" max="13825" width="9.140625" style="49"/>
    <col min="13826" max="13826" width="4" style="49" customWidth="1"/>
    <col min="13827" max="13827" width="37" style="49" customWidth="1"/>
    <col min="13828" max="13828" width="7" style="49" customWidth="1"/>
    <col min="13829" max="13829" width="18" style="49" customWidth="1"/>
    <col min="13830" max="13830" width="5.85546875" style="49" customWidth="1"/>
    <col min="13831" max="13831" width="2.28515625" style="49" customWidth="1"/>
    <col min="13832" max="13832" width="5.85546875" style="49" customWidth="1"/>
    <col min="13833" max="13833" width="2.5703125" style="49" customWidth="1"/>
    <col min="13834" max="13834" width="5" style="49" customWidth="1"/>
    <col min="13835" max="13835" width="1.5703125" style="49" customWidth="1"/>
    <col min="13836" max="13836" width="4.28515625" style="49" customWidth="1"/>
    <col min="13837" max="13837" width="1.28515625" style="49" customWidth="1"/>
    <col min="13838" max="13838" width="4.140625" style="49" customWidth="1"/>
    <col min="13839" max="13839" width="13" style="49" customWidth="1"/>
    <col min="13840" max="13841" width="10.140625" style="49" bestFit="1" customWidth="1"/>
    <col min="13842" max="13842" width="25.42578125" style="49" customWidth="1"/>
    <col min="13843" max="13843" width="15.7109375" style="49" customWidth="1"/>
    <col min="13844" max="13844" width="4.42578125" style="49" bestFit="1" customWidth="1"/>
    <col min="13845" max="13845" width="1.7109375" style="49" bestFit="1" customWidth="1"/>
    <col min="13846" max="13846" width="4" style="49" bestFit="1" customWidth="1"/>
    <col min="13847" max="13847" width="1.7109375" style="49" bestFit="1" customWidth="1"/>
    <col min="13848" max="13848" width="4.42578125" style="49" bestFit="1" customWidth="1"/>
    <col min="13849" max="13849" width="1.7109375" style="49" bestFit="1" customWidth="1"/>
    <col min="13850" max="13850" width="3.5703125" style="49" bestFit="1" customWidth="1"/>
    <col min="13851" max="14081" width="9.140625" style="49"/>
    <col min="14082" max="14082" width="4" style="49" customWidth="1"/>
    <col min="14083" max="14083" width="37" style="49" customWidth="1"/>
    <col min="14084" max="14084" width="7" style="49" customWidth="1"/>
    <col min="14085" max="14085" width="18" style="49" customWidth="1"/>
    <col min="14086" max="14086" width="5.85546875" style="49" customWidth="1"/>
    <col min="14087" max="14087" width="2.28515625" style="49" customWidth="1"/>
    <col min="14088" max="14088" width="5.85546875" style="49" customWidth="1"/>
    <col min="14089" max="14089" width="2.5703125" style="49" customWidth="1"/>
    <col min="14090" max="14090" width="5" style="49" customWidth="1"/>
    <col min="14091" max="14091" width="1.5703125" style="49" customWidth="1"/>
    <col min="14092" max="14092" width="4.28515625" style="49" customWidth="1"/>
    <col min="14093" max="14093" width="1.28515625" style="49" customWidth="1"/>
    <col min="14094" max="14094" width="4.140625" style="49" customWidth="1"/>
    <col min="14095" max="14095" width="13" style="49" customWidth="1"/>
    <col min="14096" max="14097" width="10.140625" style="49" bestFit="1" customWidth="1"/>
    <col min="14098" max="14098" width="25.42578125" style="49" customWidth="1"/>
    <col min="14099" max="14099" width="15.7109375" style="49" customWidth="1"/>
    <col min="14100" max="14100" width="4.42578125" style="49" bestFit="1" customWidth="1"/>
    <col min="14101" max="14101" width="1.7109375" style="49" bestFit="1" customWidth="1"/>
    <col min="14102" max="14102" width="4" style="49" bestFit="1" customWidth="1"/>
    <col min="14103" max="14103" width="1.7109375" style="49" bestFit="1" customWidth="1"/>
    <col min="14104" max="14104" width="4.42578125" style="49" bestFit="1" customWidth="1"/>
    <col min="14105" max="14105" width="1.7109375" style="49" bestFit="1" customWidth="1"/>
    <col min="14106" max="14106" width="3.5703125" style="49" bestFit="1" customWidth="1"/>
    <col min="14107" max="14337" width="9.140625" style="49"/>
    <col min="14338" max="14338" width="4" style="49" customWidth="1"/>
    <col min="14339" max="14339" width="37" style="49" customWidth="1"/>
    <col min="14340" max="14340" width="7" style="49" customWidth="1"/>
    <col min="14341" max="14341" width="18" style="49" customWidth="1"/>
    <col min="14342" max="14342" width="5.85546875" style="49" customWidth="1"/>
    <col min="14343" max="14343" width="2.28515625" style="49" customWidth="1"/>
    <col min="14344" max="14344" width="5.85546875" style="49" customWidth="1"/>
    <col min="14345" max="14345" width="2.5703125" style="49" customWidth="1"/>
    <col min="14346" max="14346" width="5" style="49" customWidth="1"/>
    <col min="14347" max="14347" width="1.5703125" style="49" customWidth="1"/>
    <col min="14348" max="14348" width="4.28515625" style="49" customWidth="1"/>
    <col min="14349" max="14349" width="1.28515625" style="49" customWidth="1"/>
    <col min="14350" max="14350" width="4.140625" style="49" customWidth="1"/>
    <col min="14351" max="14351" width="13" style="49" customWidth="1"/>
    <col min="14352" max="14353" width="10.140625" style="49" bestFit="1" customWidth="1"/>
    <col min="14354" max="14354" width="25.42578125" style="49" customWidth="1"/>
    <col min="14355" max="14355" width="15.7109375" style="49" customWidth="1"/>
    <col min="14356" max="14356" width="4.42578125" style="49" bestFit="1" customWidth="1"/>
    <col min="14357" max="14357" width="1.7109375" style="49" bestFit="1" customWidth="1"/>
    <col min="14358" max="14358" width="4" style="49" bestFit="1" customWidth="1"/>
    <col min="14359" max="14359" width="1.7109375" style="49" bestFit="1" customWidth="1"/>
    <col min="14360" max="14360" width="4.42578125" style="49" bestFit="1" customWidth="1"/>
    <col min="14361" max="14361" width="1.7109375" style="49" bestFit="1" customWidth="1"/>
    <col min="14362" max="14362" width="3.5703125" style="49" bestFit="1" customWidth="1"/>
    <col min="14363" max="14593" width="9.140625" style="49"/>
    <col min="14594" max="14594" width="4" style="49" customWidth="1"/>
    <col min="14595" max="14595" width="37" style="49" customWidth="1"/>
    <col min="14596" max="14596" width="7" style="49" customWidth="1"/>
    <col min="14597" max="14597" width="18" style="49" customWidth="1"/>
    <col min="14598" max="14598" width="5.85546875" style="49" customWidth="1"/>
    <col min="14599" max="14599" width="2.28515625" style="49" customWidth="1"/>
    <col min="14600" max="14600" width="5.85546875" style="49" customWidth="1"/>
    <col min="14601" max="14601" width="2.5703125" style="49" customWidth="1"/>
    <col min="14602" max="14602" width="5" style="49" customWidth="1"/>
    <col min="14603" max="14603" width="1.5703125" style="49" customWidth="1"/>
    <col min="14604" max="14604" width="4.28515625" style="49" customWidth="1"/>
    <col min="14605" max="14605" width="1.28515625" style="49" customWidth="1"/>
    <col min="14606" max="14606" width="4.140625" style="49" customWidth="1"/>
    <col min="14607" max="14607" width="13" style="49" customWidth="1"/>
    <col min="14608" max="14609" width="10.140625" style="49" bestFit="1" customWidth="1"/>
    <col min="14610" max="14610" width="25.42578125" style="49" customWidth="1"/>
    <col min="14611" max="14611" width="15.7109375" style="49" customWidth="1"/>
    <col min="14612" max="14612" width="4.42578125" style="49" bestFit="1" customWidth="1"/>
    <col min="14613" max="14613" width="1.7109375" style="49" bestFit="1" customWidth="1"/>
    <col min="14614" max="14614" width="4" style="49" bestFit="1" customWidth="1"/>
    <col min="14615" max="14615" width="1.7109375" style="49" bestFit="1" customWidth="1"/>
    <col min="14616" max="14616" width="4.42578125" style="49" bestFit="1" customWidth="1"/>
    <col min="14617" max="14617" width="1.7109375" style="49" bestFit="1" customWidth="1"/>
    <col min="14618" max="14618" width="3.5703125" style="49" bestFit="1" customWidth="1"/>
    <col min="14619" max="14849" width="9.140625" style="49"/>
    <col min="14850" max="14850" width="4" style="49" customWidth="1"/>
    <col min="14851" max="14851" width="37" style="49" customWidth="1"/>
    <col min="14852" max="14852" width="7" style="49" customWidth="1"/>
    <col min="14853" max="14853" width="18" style="49" customWidth="1"/>
    <col min="14854" max="14854" width="5.85546875" style="49" customWidth="1"/>
    <col min="14855" max="14855" width="2.28515625" style="49" customWidth="1"/>
    <col min="14856" max="14856" width="5.85546875" style="49" customWidth="1"/>
    <col min="14857" max="14857" width="2.5703125" style="49" customWidth="1"/>
    <col min="14858" max="14858" width="5" style="49" customWidth="1"/>
    <col min="14859" max="14859" width="1.5703125" style="49" customWidth="1"/>
    <col min="14860" max="14860" width="4.28515625" style="49" customWidth="1"/>
    <col min="14861" max="14861" width="1.28515625" style="49" customWidth="1"/>
    <col min="14862" max="14862" width="4.140625" style="49" customWidth="1"/>
    <col min="14863" max="14863" width="13" style="49" customWidth="1"/>
    <col min="14864" max="14865" width="10.140625" style="49" bestFit="1" customWidth="1"/>
    <col min="14866" max="14866" width="25.42578125" style="49" customWidth="1"/>
    <col min="14867" max="14867" width="15.7109375" style="49" customWidth="1"/>
    <col min="14868" max="14868" width="4.42578125" style="49" bestFit="1" customWidth="1"/>
    <col min="14869" max="14869" width="1.7109375" style="49" bestFit="1" customWidth="1"/>
    <col min="14870" max="14870" width="4" style="49" bestFit="1" customWidth="1"/>
    <col min="14871" max="14871" width="1.7109375" style="49" bestFit="1" customWidth="1"/>
    <col min="14872" max="14872" width="4.42578125" style="49" bestFit="1" customWidth="1"/>
    <col min="14873" max="14873" width="1.7109375" style="49" bestFit="1" customWidth="1"/>
    <col min="14874" max="14874" width="3.5703125" style="49" bestFit="1" customWidth="1"/>
    <col min="14875" max="15105" width="9.140625" style="49"/>
    <col min="15106" max="15106" width="4" style="49" customWidth="1"/>
    <col min="15107" max="15107" width="37" style="49" customWidth="1"/>
    <col min="15108" max="15108" width="7" style="49" customWidth="1"/>
    <col min="15109" max="15109" width="18" style="49" customWidth="1"/>
    <col min="15110" max="15110" width="5.85546875" style="49" customWidth="1"/>
    <col min="15111" max="15111" width="2.28515625" style="49" customWidth="1"/>
    <col min="15112" max="15112" width="5.85546875" style="49" customWidth="1"/>
    <col min="15113" max="15113" width="2.5703125" style="49" customWidth="1"/>
    <col min="15114" max="15114" width="5" style="49" customWidth="1"/>
    <col min="15115" max="15115" width="1.5703125" style="49" customWidth="1"/>
    <col min="15116" max="15116" width="4.28515625" style="49" customWidth="1"/>
    <col min="15117" max="15117" width="1.28515625" style="49" customWidth="1"/>
    <col min="15118" max="15118" width="4.140625" style="49" customWidth="1"/>
    <col min="15119" max="15119" width="13" style="49" customWidth="1"/>
    <col min="15120" max="15121" width="10.140625" style="49" bestFit="1" customWidth="1"/>
    <col min="15122" max="15122" width="25.42578125" style="49" customWidth="1"/>
    <col min="15123" max="15123" width="15.7109375" style="49" customWidth="1"/>
    <col min="15124" max="15124" width="4.42578125" style="49" bestFit="1" customWidth="1"/>
    <col min="15125" max="15125" width="1.7109375" style="49" bestFit="1" customWidth="1"/>
    <col min="15126" max="15126" width="4" style="49" bestFit="1" customWidth="1"/>
    <col min="15127" max="15127" width="1.7109375" style="49" bestFit="1" customWidth="1"/>
    <col min="15128" max="15128" width="4.42578125" style="49" bestFit="1" customWidth="1"/>
    <col min="15129" max="15129" width="1.7109375" style="49" bestFit="1" customWidth="1"/>
    <col min="15130" max="15130" width="3.5703125" style="49" bestFit="1" customWidth="1"/>
    <col min="15131" max="15361" width="9.140625" style="49"/>
    <col min="15362" max="15362" width="4" style="49" customWidth="1"/>
    <col min="15363" max="15363" width="37" style="49" customWidth="1"/>
    <col min="15364" max="15364" width="7" style="49" customWidth="1"/>
    <col min="15365" max="15365" width="18" style="49" customWidth="1"/>
    <col min="15366" max="15366" width="5.85546875" style="49" customWidth="1"/>
    <col min="15367" max="15367" width="2.28515625" style="49" customWidth="1"/>
    <col min="15368" max="15368" width="5.85546875" style="49" customWidth="1"/>
    <col min="15369" max="15369" width="2.5703125" style="49" customWidth="1"/>
    <col min="15370" max="15370" width="5" style="49" customWidth="1"/>
    <col min="15371" max="15371" width="1.5703125" style="49" customWidth="1"/>
    <col min="15372" max="15372" width="4.28515625" style="49" customWidth="1"/>
    <col min="15373" max="15373" width="1.28515625" style="49" customWidth="1"/>
    <col min="15374" max="15374" width="4.140625" style="49" customWidth="1"/>
    <col min="15375" max="15375" width="13" style="49" customWidth="1"/>
    <col min="15376" max="15377" width="10.140625" style="49" bestFit="1" customWidth="1"/>
    <col min="15378" max="15378" width="25.42578125" style="49" customWidth="1"/>
    <col min="15379" max="15379" width="15.7109375" style="49" customWidth="1"/>
    <col min="15380" max="15380" width="4.42578125" style="49" bestFit="1" customWidth="1"/>
    <col min="15381" max="15381" width="1.7109375" style="49" bestFit="1" customWidth="1"/>
    <col min="15382" max="15382" width="4" style="49" bestFit="1" customWidth="1"/>
    <col min="15383" max="15383" width="1.7109375" style="49" bestFit="1" customWidth="1"/>
    <col min="15384" max="15384" width="4.42578125" style="49" bestFit="1" customWidth="1"/>
    <col min="15385" max="15385" width="1.7109375" style="49" bestFit="1" customWidth="1"/>
    <col min="15386" max="15386" width="3.5703125" style="49" bestFit="1" customWidth="1"/>
    <col min="15387" max="15617" width="9.140625" style="49"/>
    <col min="15618" max="15618" width="4" style="49" customWidth="1"/>
    <col min="15619" max="15619" width="37" style="49" customWidth="1"/>
    <col min="15620" max="15620" width="7" style="49" customWidth="1"/>
    <col min="15621" max="15621" width="18" style="49" customWidth="1"/>
    <col min="15622" max="15622" width="5.85546875" style="49" customWidth="1"/>
    <col min="15623" max="15623" width="2.28515625" style="49" customWidth="1"/>
    <col min="15624" max="15624" width="5.85546875" style="49" customWidth="1"/>
    <col min="15625" max="15625" width="2.5703125" style="49" customWidth="1"/>
    <col min="15626" max="15626" width="5" style="49" customWidth="1"/>
    <col min="15627" max="15627" width="1.5703125" style="49" customWidth="1"/>
    <col min="15628" max="15628" width="4.28515625" style="49" customWidth="1"/>
    <col min="15629" max="15629" width="1.28515625" style="49" customWidth="1"/>
    <col min="15630" max="15630" width="4.140625" style="49" customWidth="1"/>
    <col min="15631" max="15631" width="13" style="49" customWidth="1"/>
    <col min="15632" max="15633" width="10.140625" style="49" bestFit="1" customWidth="1"/>
    <col min="15634" max="15634" width="25.42578125" style="49" customWidth="1"/>
    <col min="15635" max="15635" width="15.7109375" style="49" customWidth="1"/>
    <col min="15636" max="15636" width="4.42578125" style="49" bestFit="1" customWidth="1"/>
    <col min="15637" max="15637" width="1.7109375" style="49" bestFit="1" customWidth="1"/>
    <col min="15638" max="15638" width="4" style="49" bestFit="1" customWidth="1"/>
    <col min="15639" max="15639" width="1.7109375" style="49" bestFit="1" customWidth="1"/>
    <col min="15640" max="15640" width="4.42578125" style="49" bestFit="1" customWidth="1"/>
    <col min="15641" max="15641" width="1.7109375" style="49" bestFit="1" customWidth="1"/>
    <col min="15642" max="15642" width="3.5703125" style="49" bestFit="1" customWidth="1"/>
    <col min="15643" max="15873" width="9.140625" style="49"/>
    <col min="15874" max="15874" width="4" style="49" customWidth="1"/>
    <col min="15875" max="15875" width="37" style="49" customWidth="1"/>
    <col min="15876" max="15876" width="7" style="49" customWidth="1"/>
    <col min="15877" max="15877" width="18" style="49" customWidth="1"/>
    <col min="15878" max="15878" width="5.85546875" style="49" customWidth="1"/>
    <col min="15879" max="15879" width="2.28515625" style="49" customWidth="1"/>
    <col min="15880" max="15880" width="5.85546875" style="49" customWidth="1"/>
    <col min="15881" max="15881" width="2.5703125" style="49" customWidth="1"/>
    <col min="15882" max="15882" width="5" style="49" customWidth="1"/>
    <col min="15883" max="15883" width="1.5703125" style="49" customWidth="1"/>
    <col min="15884" max="15884" width="4.28515625" style="49" customWidth="1"/>
    <col min="15885" max="15885" width="1.28515625" style="49" customWidth="1"/>
    <col min="15886" max="15886" width="4.140625" style="49" customWidth="1"/>
    <col min="15887" max="15887" width="13" style="49" customWidth="1"/>
    <col min="15888" max="15889" width="10.140625" style="49" bestFit="1" customWidth="1"/>
    <col min="15890" max="15890" width="25.42578125" style="49" customWidth="1"/>
    <col min="15891" max="15891" width="15.7109375" style="49" customWidth="1"/>
    <col min="15892" max="15892" width="4.42578125" style="49" bestFit="1" customWidth="1"/>
    <col min="15893" max="15893" width="1.7109375" style="49" bestFit="1" customWidth="1"/>
    <col min="15894" max="15894" width="4" style="49" bestFit="1" customWidth="1"/>
    <col min="15895" max="15895" width="1.7109375" style="49" bestFit="1" customWidth="1"/>
    <col min="15896" max="15896" width="4.42578125" style="49" bestFit="1" customWidth="1"/>
    <col min="15897" max="15897" width="1.7109375" style="49" bestFit="1" customWidth="1"/>
    <col min="15898" max="15898" width="3.5703125" style="49" bestFit="1" customWidth="1"/>
    <col min="15899" max="16129" width="9.140625" style="49"/>
    <col min="16130" max="16130" width="4" style="49" customWidth="1"/>
    <col min="16131" max="16131" width="37" style="49" customWidth="1"/>
    <col min="16132" max="16132" width="7" style="49" customWidth="1"/>
    <col min="16133" max="16133" width="18" style="49" customWidth="1"/>
    <col min="16134" max="16134" width="5.85546875" style="49" customWidth="1"/>
    <col min="16135" max="16135" width="2.28515625" style="49" customWidth="1"/>
    <col min="16136" max="16136" width="5.85546875" style="49" customWidth="1"/>
    <col min="16137" max="16137" width="2.5703125" style="49" customWidth="1"/>
    <col min="16138" max="16138" width="5" style="49" customWidth="1"/>
    <col min="16139" max="16139" width="1.5703125" style="49" customWidth="1"/>
    <col min="16140" max="16140" width="4.28515625" style="49" customWidth="1"/>
    <col min="16141" max="16141" width="1.28515625" style="49" customWidth="1"/>
    <col min="16142" max="16142" width="4.140625" style="49" customWidth="1"/>
    <col min="16143" max="16143" width="13" style="49" customWidth="1"/>
    <col min="16144" max="16145" width="10.140625" style="49" bestFit="1" customWidth="1"/>
    <col min="16146" max="16146" width="25.42578125" style="49" customWidth="1"/>
    <col min="16147" max="16147" width="15.7109375" style="49" customWidth="1"/>
    <col min="16148" max="16148" width="4.42578125" style="49" bestFit="1" customWidth="1"/>
    <col min="16149" max="16149" width="1.7109375" style="49" bestFit="1" customWidth="1"/>
    <col min="16150" max="16150" width="4" style="49" bestFit="1" customWidth="1"/>
    <col min="16151" max="16151" width="1.7109375" style="49" bestFit="1" customWidth="1"/>
    <col min="16152" max="16152" width="4.42578125" style="49" bestFit="1" customWidth="1"/>
    <col min="16153" max="16153" width="1.7109375" style="49" bestFit="1" customWidth="1"/>
    <col min="16154" max="16154" width="3.5703125" style="49" bestFit="1" customWidth="1"/>
    <col min="16155" max="16384" width="9.140625" style="49"/>
  </cols>
  <sheetData>
    <row r="3" spans="1:18" ht="15.75">
      <c r="B3" s="570" t="s">
        <v>131</v>
      </c>
      <c r="C3" s="570"/>
      <c r="D3" s="50"/>
      <c r="E3" s="50"/>
      <c r="F3" s="51" t="s">
        <v>249</v>
      </c>
      <c r="G3" s="51"/>
      <c r="H3" s="52"/>
      <c r="I3" s="52"/>
      <c r="J3" s="52"/>
      <c r="K3" s="52"/>
      <c r="L3" s="52"/>
      <c r="M3" s="52"/>
      <c r="N3" s="52"/>
      <c r="O3" s="52"/>
    </row>
    <row r="4" spans="1:18" ht="27" customHeight="1">
      <c r="B4" s="569"/>
      <c r="C4" s="569"/>
      <c r="D4" s="569"/>
      <c r="E4" s="50"/>
      <c r="F4" s="571"/>
      <c r="G4" s="571"/>
      <c r="H4" s="571"/>
      <c r="I4" s="571"/>
      <c r="J4" s="571"/>
      <c r="K4" s="571"/>
      <c r="L4" s="571"/>
      <c r="M4" s="571"/>
      <c r="N4" s="571"/>
      <c r="O4" s="571"/>
    </row>
    <row r="5" spans="1:18" ht="20.25" customHeight="1">
      <c r="B5" s="570" t="s">
        <v>190</v>
      </c>
      <c r="C5" s="570"/>
      <c r="D5" s="50"/>
      <c r="E5" s="50"/>
      <c r="F5" s="570" t="s">
        <v>119</v>
      </c>
      <c r="G5" s="570"/>
      <c r="H5" s="570"/>
      <c r="I5" s="570"/>
      <c r="J5" s="570"/>
      <c r="K5" s="570"/>
      <c r="L5" s="570"/>
      <c r="M5" s="570"/>
      <c r="N5" s="570"/>
      <c r="O5" s="570"/>
    </row>
    <row r="6" spans="1:18" ht="114" customHeight="1">
      <c r="B6" s="569" t="s">
        <v>226</v>
      </c>
      <c r="C6" s="569"/>
      <c r="D6" s="50"/>
      <c r="E6" s="50"/>
      <c r="F6" s="569" t="s">
        <v>226</v>
      </c>
      <c r="G6" s="569"/>
      <c r="H6" s="569"/>
      <c r="I6" s="569"/>
      <c r="J6" s="569"/>
      <c r="K6" s="569"/>
      <c r="L6" s="569"/>
      <c r="M6" s="569"/>
      <c r="N6" s="569"/>
      <c r="O6" s="569"/>
    </row>
    <row r="7" spans="1:18">
      <c r="B7" s="49"/>
      <c r="C7" s="558" t="s">
        <v>191</v>
      </c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3"/>
    </row>
    <row r="8" spans="1:18" ht="40.5" customHeight="1">
      <c r="B8" s="49"/>
      <c r="C8" s="559" t="s">
        <v>31</v>
      </c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</row>
    <row r="9" spans="1:18" ht="21" customHeight="1">
      <c r="A9" s="560" t="s">
        <v>244</v>
      </c>
      <c r="B9" s="560"/>
      <c r="C9" s="560"/>
      <c r="D9" s="560"/>
      <c r="E9" s="560"/>
      <c r="F9" s="560"/>
      <c r="G9" s="560"/>
      <c r="H9" s="560"/>
      <c r="I9" s="560"/>
      <c r="J9" s="560"/>
      <c r="K9" s="560"/>
      <c r="L9" s="560"/>
      <c r="M9" s="560"/>
      <c r="N9" s="560"/>
      <c r="O9" s="560"/>
    </row>
    <row r="10" spans="1:18" ht="16.5" customHeight="1">
      <c r="B10" s="54" t="s">
        <v>32</v>
      </c>
      <c r="C10" s="561" t="s">
        <v>33</v>
      </c>
      <c r="D10" s="561"/>
      <c r="E10" s="561"/>
      <c r="F10" s="561"/>
      <c r="G10" s="561"/>
      <c r="H10" s="561"/>
      <c r="I10" s="561"/>
      <c r="J10" s="561"/>
      <c r="K10" s="561"/>
      <c r="L10" s="561"/>
      <c r="M10" s="54"/>
      <c r="N10" s="54"/>
      <c r="O10" s="54"/>
    </row>
    <row r="11" spans="1:18" ht="13.15" customHeight="1">
      <c r="B11" s="562" t="s">
        <v>34</v>
      </c>
      <c r="C11" s="562" t="s">
        <v>35</v>
      </c>
      <c r="D11" s="562" t="s">
        <v>36</v>
      </c>
      <c r="E11" s="562" t="s">
        <v>37</v>
      </c>
      <c r="F11" s="563" t="s">
        <v>38</v>
      </c>
      <c r="G11" s="564"/>
      <c r="H11" s="564"/>
      <c r="I11" s="564"/>
      <c r="J11" s="564"/>
      <c r="K11" s="564"/>
      <c r="L11" s="564"/>
      <c r="M11" s="564"/>
      <c r="N11" s="564"/>
      <c r="O11" s="567" t="s">
        <v>39</v>
      </c>
    </row>
    <row r="12" spans="1:18">
      <c r="B12" s="562"/>
      <c r="C12" s="562"/>
      <c r="D12" s="562"/>
      <c r="E12" s="562"/>
      <c r="F12" s="565"/>
      <c r="G12" s="566"/>
      <c r="H12" s="566"/>
      <c r="I12" s="566"/>
      <c r="J12" s="566"/>
      <c r="K12" s="566"/>
      <c r="L12" s="566"/>
      <c r="M12" s="566"/>
      <c r="N12" s="566"/>
      <c r="O12" s="568"/>
    </row>
    <row r="13" spans="1:18">
      <c r="B13" s="55">
        <v>1</v>
      </c>
      <c r="C13" s="55">
        <v>2</v>
      </c>
      <c r="D13" s="55">
        <v>3</v>
      </c>
      <c r="E13" s="55">
        <v>4</v>
      </c>
      <c r="F13" s="550">
        <v>5</v>
      </c>
      <c r="G13" s="551"/>
      <c r="H13" s="551"/>
      <c r="I13" s="551"/>
      <c r="J13" s="551"/>
      <c r="K13" s="551"/>
      <c r="L13" s="551"/>
      <c r="M13" s="551"/>
      <c r="N13" s="551"/>
      <c r="O13" s="56">
        <v>6</v>
      </c>
    </row>
    <row r="14" spans="1:18">
      <c r="B14" s="57"/>
      <c r="C14" s="57" t="s">
        <v>40</v>
      </c>
      <c r="D14" s="55"/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6"/>
      <c r="R14" s="269"/>
    </row>
    <row r="15" spans="1:18">
      <c r="B15" s="60"/>
      <c r="C15" s="61" t="s">
        <v>41</v>
      </c>
      <c r="D15" s="233">
        <v>3.82</v>
      </c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4"/>
      <c r="R15" s="232"/>
    </row>
    <row r="16" spans="1:18">
      <c r="B16" s="60"/>
      <c r="C16" s="61" t="s">
        <v>42</v>
      </c>
      <c r="D16" s="233">
        <v>0.76400000000000001</v>
      </c>
      <c r="E16" s="65"/>
      <c r="F16" s="63"/>
      <c r="G16" s="63"/>
      <c r="H16" s="63"/>
      <c r="I16" s="63"/>
      <c r="J16" s="63"/>
      <c r="K16" s="63"/>
      <c r="L16" s="63"/>
      <c r="M16" s="63"/>
      <c r="N16" s="63"/>
      <c r="O16" s="64"/>
    </row>
    <row r="17" spans="2:17" ht="7.9" customHeight="1">
      <c r="B17" s="552"/>
      <c r="C17" s="553"/>
      <c r="D17" s="553"/>
      <c r="E17" s="553"/>
      <c r="F17" s="553"/>
      <c r="G17" s="553"/>
      <c r="H17" s="553"/>
      <c r="I17" s="553"/>
      <c r="J17" s="553"/>
      <c r="K17" s="553"/>
      <c r="L17" s="553"/>
      <c r="M17" s="553"/>
      <c r="N17" s="553"/>
      <c r="O17" s="554"/>
    </row>
    <row r="18" spans="2:17" ht="12.75" customHeight="1">
      <c r="B18" s="536">
        <v>1</v>
      </c>
      <c r="C18" s="538" t="s">
        <v>43</v>
      </c>
      <c r="D18" s="66"/>
      <c r="E18" s="540" t="s">
        <v>44</v>
      </c>
      <c r="F18" s="555" t="s">
        <v>45</v>
      </c>
      <c r="G18" s="556"/>
      <c r="H18" s="556"/>
      <c r="I18" s="556"/>
      <c r="J18" s="556"/>
      <c r="K18" s="556"/>
      <c r="L18" s="556"/>
      <c r="M18" s="556"/>
      <c r="N18" s="556"/>
      <c r="O18" s="67"/>
      <c r="P18" s="68"/>
      <c r="Q18" s="69"/>
    </row>
    <row r="19" spans="2:17" ht="12.75" customHeight="1">
      <c r="B19" s="537"/>
      <c r="C19" s="539"/>
      <c r="D19" s="70"/>
      <c r="E19" s="541"/>
      <c r="F19" s="71">
        <v>3284</v>
      </c>
      <c r="G19" s="72" t="s">
        <v>46</v>
      </c>
      <c r="H19" s="73">
        <f>D15</f>
        <v>3.82</v>
      </c>
      <c r="I19" s="72" t="s">
        <v>46</v>
      </c>
      <c r="J19" s="72">
        <f>D23</f>
        <v>1.1000000000000001</v>
      </c>
      <c r="K19" s="72" t="s">
        <v>46</v>
      </c>
      <c r="L19" s="49">
        <f>D22</f>
        <v>1.55</v>
      </c>
      <c r="M19" s="72"/>
      <c r="O19" s="74">
        <f>F19*J19*H19*L19</f>
        <v>21389.020400000001</v>
      </c>
      <c r="P19" s="75"/>
      <c r="Q19" s="75"/>
    </row>
    <row r="20" spans="2:17" ht="22.9" customHeight="1">
      <c r="B20" s="537"/>
      <c r="C20" s="539"/>
      <c r="D20" s="70"/>
      <c r="E20" s="541"/>
      <c r="F20" s="76"/>
      <c r="G20" s="77"/>
      <c r="H20" s="77"/>
      <c r="I20" s="77"/>
      <c r="J20" s="77"/>
      <c r="K20" s="77"/>
      <c r="L20" s="77"/>
      <c r="M20" s="77"/>
      <c r="N20" s="77"/>
      <c r="O20" s="78"/>
      <c r="P20" s="79"/>
      <c r="Q20" s="80"/>
    </row>
    <row r="21" spans="2:17" ht="12.75" customHeight="1">
      <c r="B21" s="537"/>
      <c r="C21" s="81" t="s">
        <v>47</v>
      </c>
      <c r="D21" s="70"/>
      <c r="E21" s="541"/>
      <c r="F21" s="71"/>
      <c r="G21" s="82"/>
      <c r="H21" s="82"/>
      <c r="I21" s="82"/>
      <c r="J21" s="82"/>
      <c r="K21" s="82"/>
      <c r="L21" s="82"/>
      <c r="M21" s="82"/>
      <c r="N21" s="82"/>
      <c r="O21" s="78"/>
      <c r="P21" s="79"/>
      <c r="Q21" s="80"/>
    </row>
    <row r="22" spans="2:17" ht="12.75" customHeight="1">
      <c r="B22" s="537"/>
      <c r="C22" s="81" t="s">
        <v>48</v>
      </c>
      <c r="D22" s="83">
        <v>1.55</v>
      </c>
      <c r="E22" s="541"/>
      <c r="F22" s="547" t="s">
        <v>49</v>
      </c>
      <c r="G22" s="557"/>
      <c r="H22" s="557"/>
      <c r="I22" s="557"/>
      <c r="J22" s="557"/>
      <c r="K22" s="557"/>
      <c r="L22" s="557"/>
      <c r="M22" s="557"/>
      <c r="N22" s="557"/>
      <c r="O22" s="78"/>
      <c r="P22" s="79"/>
      <c r="Q22" s="80"/>
    </row>
    <row r="23" spans="2:17" ht="12.75" customHeight="1">
      <c r="B23" s="537"/>
      <c r="C23" s="81" t="s">
        <v>50</v>
      </c>
      <c r="D23" s="83">
        <v>1.1000000000000001</v>
      </c>
      <c r="E23" s="541"/>
      <c r="F23" s="71">
        <v>1067</v>
      </c>
      <c r="G23" s="72" t="s">
        <v>46</v>
      </c>
      <c r="H23" s="73">
        <f>H19</f>
        <v>3.82</v>
      </c>
      <c r="I23" s="72" t="s">
        <v>46</v>
      </c>
      <c r="J23" s="72">
        <f>D24</f>
        <v>1.2</v>
      </c>
      <c r="K23" s="72"/>
      <c r="L23" s="72"/>
      <c r="M23" s="72"/>
      <c r="N23" s="72"/>
      <c r="O23" s="74">
        <f>F23*J23*H23</f>
        <v>4891.1279999999997</v>
      </c>
      <c r="P23" s="84"/>
      <c r="Q23" s="75"/>
    </row>
    <row r="24" spans="2:17">
      <c r="B24" s="537"/>
      <c r="C24" s="81" t="s">
        <v>51</v>
      </c>
      <c r="D24" s="83">
        <v>1.2</v>
      </c>
      <c r="E24" s="541"/>
      <c r="F24" s="71"/>
      <c r="G24" s="72"/>
      <c r="H24" s="73"/>
      <c r="I24" s="72"/>
      <c r="J24" s="72"/>
      <c r="K24" s="72"/>
      <c r="L24" s="72"/>
      <c r="M24" s="72"/>
      <c r="N24" s="72"/>
      <c r="O24" s="74"/>
      <c r="P24" s="75"/>
    </row>
    <row r="25" spans="2:17">
      <c r="B25" s="537"/>
      <c r="C25" s="85"/>
      <c r="D25" s="70"/>
      <c r="E25" s="541"/>
      <c r="F25" s="71"/>
      <c r="G25" s="82"/>
      <c r="H25" s="82"/>
      <c r="I25" s="82"/>
      <c r="J25" s="82"/>
      <c r="K25" s="82"/>
      <c r="L25" s="82"/>
      <c r="M25" s="82"/>
      <c r="N25" s="82"/>
      <c r="O25" s="78"/>
    </row>
    <row r="26" spans="2:17">
      <c r="B26" s="86"/>
      <c r="C26" s="87"/>
      <c r="D26" s="87"/>
      <c r="E26" s="88"/>
      <c r="F26" s="89"/>
      <c r="G26" s="89"/>
      <c r="H26" s="89"/>
      <c r="I26" s="89"/>
      <c r="J26" s="89"/>
      <c r="K26" s="89"/>
      <c r="L26" s="89"/>
      <c r="M26" s="89"/>
      <c r="N26" s="90" t="s">
        <v>52</v>
      </c>
      <c r="O26" s="91">
        <f>O27+O28</f>
        <v>26280.148400000002</v>
      </c>
      <c r="P26" s="75"/>
    </row>
    <row r="27" spans="2:17">
      <c r="B27" s="92"/>
      <c r="C27" s="93"/>
      <c r="D27" s="93"/>
      <c r="E27" s="94"/>
      <c r="F27" s="69"/>
      <c r="G27" s="69"/>
      <c r="H27" s="69"/>
      <c r="I27" s="69"/>
      <c r="J27" s="69"/>
      <c r="K27" s="69"/>
      <c r="L27" s="69"/>
      <c r="M27" s="69"/>
      <c r="N27" s="95" t="s">
        <v>53</v>
      </c>
      <c r="O27" s="96">
        <f>O19</f>
        <v>21389.020400000001</v>
      </c>
      <c r="P27" s="75"/>
    </row>
    <row r="28" spans="2:17">
      <c r="B28" s="97"/>
      <c r="C28" s="98"/>
      <c r="D28" s="98"/>
      <c r="E28" s="99"/>
      <c r="F28" s="100"/>
      <c r="G28" s="100"/>
      <c r="H28" s="100"/>
      <c r="I28" s="100"/>
      <c r="J28" s="100"/>
      <c r="K28" s="100"/>
      <c r="L28" s="100"/>
      <c r="M28" s="100"/>
      <c r="N28" s="101" t="s">
        <v>54</v>
      </c>
      <c r="O28" s="102">
        <f>O23</f>
        <v>4891.1279999999997</v>
      </c>
      <c r="P28" s="75"/>
    </row>
    <row r="29" spans="2:17">
      <c r="B29" s="536">
        <v>2</v>
      </c>
      <c r="C29" s="538" t="s">
        <v>55</v>
      </c>
      <c r="D29" s="66"/>
      <c r="E29" s="540" t="s">
        <v>248</v>
      </c>
      <c r="F29" s="542" t="s">
        <v>45</v>
      </c>
      <c r="G29" s="543"/>
      <c r="H29" s="543"/>
      <c r="I29" s="543"/>
      <c r="J29" s="543"/>
      <c r="K29" s="543"/>
      <c r="L29" s="543"/>
      <c r="M29" s="543"/>
      <c r="N29" s="544"/>
      <c r="O29" s="67"/>
      <c r="P29" s="75"/>
    </row>
    <row r="30" spans="2:17" ht="28.5" customHeight="1">
      <c r="B30" s="537"/>
      <c r="C30" s="539"/>
      <c r="D30" s="70"/>
      <c r="E30" s="541"/>
      <c r="F30" s="71">
        <v>12076</v>
      </c>
      <c r="G30" s="72" t="s">
        <v>46</v>
      </c>
      <c r="H30" s="72">
        <f>D16</f>
        <v>0.76400000000000001</v>
      </c>
      <c r="I30" s="72" t="s">
        <v>46</v>
      </c>
      <c r="J30" s="72">
        <v>0.85</v>
      </c>
      <c r="K30" s="72"/>
      <c r="L30" s="75"/>
      <c r="M30" s="72"/>
      <c r="N30" s="103"/>
      <c r="O30" s="74">
        <f>F30*J30*H30</f>
        <v>7842.1544000000004</v>
      </c>
    </row>
    <row r="31" spans="2:17" ht="13.15" customHeight="1">
      <c r="B31" s="537"/>
      <c r="C31" s="81" t="s">
        <v>47</v>
      </c>
      <c r="D31" s="70"/>
      <c r="E31" s="541"/>
      <c r="F31" s="104"/>
      <c r="G31" s="105"/>
      <c r="H31" s="105"/>
      <c r="I31" s="105"/>
      <c r="J31" s="105"/>
      <c r="K31" s="105"/>
      <c r="L31" s="105"/>
      <c r="M31" s="105"/>
      <c r="N31" s="106"/>
      <c r="O31" s="78"/>
    </row>
    <row r="32" spans="2:17">
      <c r="B32" s="537"/>
      <c r="C32" s="545" t="s">
        <v>221</v>
      </c>
      <c r="D32" s="83"/>
      <c r="E32" s="541"/>
      <c r="F32" s="547" t="s">
        <v>49</v>
      </c>
      <c r="G32" s="548"/>
      <c r="H32" s="548"/>
      <c r="I32" s="548"/>
      <c r="J32" s="548"/>
      <c r="K32" s="548"/>
      <c r="L32" s="548"/>
      <c r="M32" s="548"/>
      <c r="N32" s="549"/>
      <c r="O32" s="74"/>
      <c r="Q32" s="107"/>
    </row>
    <row r="33" spans="2:17">
      <c r="B33" s="537"/>
      <c r="C33" s="546"/>
      <c r="D33" s="70"/>
      <c r="E33" s="541"/>
      <c r="F33" s="108">
        <v>5327</v>
      </c>
      <c r="G33" s="109" t="s">
        <v>46</v>
      </c>
      <c r="H33" s="294">
        <f>H30</f>
        <v>0.76400000000000001</v>
      </c>
      <c r="I33" s="109" t="s">
        <v>46</v>
      </c>
      <c r="J33" s="109">
        <v>1.2</v>
      </c>
      <c r="K33" s="109"/>
      <c r="L33" s="109"/>
      <c r="M33" s="109"/>
      <c r="N33" s="110"/>
      <c r="O33" s="74">
        <f>F33*H33*J33</f>
        <v>4883.7936</v>
      </c>
      <c r="Q33" s="107"/>
    </row>
    <row r="34" spans="2:17">
      <c r="B34" s="86"/>
      <c r="C34" s="87"/>
      <c r="D34" s="87"/>
      <c r="E34" s="88"/>
      <c r="F34" s="89"/>
      <c r="G34" s="89"/>
      <c r="H34" s="89"/>
      <c r="I34" s="89"/>
      <c r="J34" s="89"/>
      <c r="K34" s="89"/>
      <c r="L34" s="89"/>
      <c r="M34" s="89"/>
      <c r="N34" s="90" t="s">
        <v>52</v>
      </c>
      <c r="O34" s="91">
        <f>O35+O36</f>
        <v>12725.948</v>
      </c>
      <c r="Q34" s="107"/>
    </row>
    <row r="35" spans="2:17" ht="13.15" customHeight="1">
      <c r="B35" s="92"/>
      <c r="C35" s="93"/>
      <c r="D35" s="93"/>
      <c r="E35" s="94"/>
      <c r="F35" s="69"/>
      <c r="G35" s="69"/>
      <c r="H35" s="69"/>
      <c r="I35" s="69"/>
      <c r="J35" s="69"/>
      <c r="K35" s="69"/>
      <c r="L35" s="69"/>
      <c r="M35" s="69"/>
      <c r="N35" s="95" t="s">
        <v>53</v>
      </c>
      <c r="O35" s="96">
        <f>O30</f>
        <v>7842.1544000000004</v>
      </c>
    </row>
    <row r="36" spans="2:17" ht="16.149999999999999" customHeight="1">
      <c r="B36" s="97"/>
      <c r="C36" s="98"/>
      <c r="D36" s="98"/>
      <c r="E36" s="99"/>
      <c r="F36" s="100"/>
      <c r="G36" s="100"/>
      <c r="H36" s="100"/>
      <c r="I36" s="100"/>
      <c r="J36" s="100"/>
      <c r="K36" s="100"/>
      <c r="L36" s="100"/>
      <c r="M36" s="100"/>
      <c r="N36" s="101" t="s">
        <v>54</v>
      </c>
      <c r="O36" s="102">
        <f>O33</f>
        <v>4883.7936</v>
      </c>
    </row>
    <row r="37" spans="2:17" ht="41.45" customHeight="1">
      <c r="B37" s="97">
        <v>4</v>
      </c>
      <c r="C37" s="111" t="s">
        <v>58</v>
      </c>
      <c r="D37" s="112">
        <v>3.7499999999999999E-2</v>
      </c>
      <c r="E37" s="111" t="s">
        <v>59</v>
      </c>
      <c r="F37" s="113">
        <v>3.75</v>
      </c>
      <c r="G37" s="114" t="s">
        <v>56</v>
      </c>
      <c r="H37" s="114" t="s">
        <v>57</v>
      </c>
      <c r="I37" s="529">
        <f>O27+O35</f>
        <v>29231.174800000001</v>
      </c>
      <c r="J37" s="530"/>
      <c r="K37" s="114"/>
      <c r="L37" s="115"/>
      <c r="M37" s="114"/>
      <c r="N37" s="116"/>
      <c r="O37" s="117">
        <f>(I37)*F37/100</f>
        <v>1096.1690550000001</v>
      </c>
    </row>
    <row r="38" spans="2:17" ht="38.25">
      <c r="B38" s="118">
        <v>5</v>
      </c>
      <c r="C38" s="119" t="s">
        <v>60</v>
      </c>
      <c r="D38" s="120">
        <v>0.06</v>
      </c>
      <c r="E38" s="121" t="s">
        <v>61</v>
      </c>
      <c r="F38" s="122">
        <v>6</v>
      </c>
      <c r="G38" s="89" t="s">
        <v>56</v>
      </c>
      <c r="H38" s="89" t="s">
        <v>57</v>
      </c>
      <c r="I38" s="529">
        <f>O27+O35+O37</f>
        <v>30327.343854999999</v>
      </c>
      <c r="J38" s="530"/>
      <c r="K38" s="89"/>
      <c r="L38" s="123"/>
      <c r="M38" s="89"/>
      <c r="N38" s="123"/>
      <c r="O38" s="117">
        <f>(I38)*F38/100</f>
        <v>1819.6406313</v>
      </c>
    </row>
    <row r="39" spans="2:17">
      <c r="B39" s="124"/>
      <c r="C39" s="125"/>
      <c r="D39" s="125"/>
      <c r="E39" s="126"/>
      <c r="F39" s="89"/>
      <c r="G39" s="89"/>
      <c r="H39" s="89"/>
      <c r="I39" s="89"/>
      <c r="J39" s="89"/>
      <c r="K39" s="89"/>
      <c r="L39" s="89"/>
      <c r="M39" s="89"/>
      <c r="N39" s="90" t="s">
        <v>62</v>
      </c>
      <c r="O39" s="117">
        <f>O26+O34+O37+O38</f>
        <v>41921.906086299998</v>
      </c>
    </row>
    <row r="40" spans="2:17" ht="51">
      <c r="B40" s="127">
        <v>6</v>
      </c>
      <c r="C40" s="531" t="s">
        <v>63</v>
      </c>
      <c r="D40" s="532"/>
      <c r="E40" s="475" t="s">
        <v>232</v>
      </c>
      <c r="F40" s="533">
        <f>O39</f>
        <v>41921.906086299998</v>
      </c>
      <c r="G40" s="534"/>
      <c r="H40" s="535"/>
      <c r="I40" s="89"/>
      <c r="J40" s="89"/>
      <c r="K40" s="89" t="s">
        <v>46</v>
      </c>
      <c r="L40" s="452">
        <v>3.91</v>
      </c>
      <c r="M40" s="89"/>
      <c r="N40" s="89"/>
      <c r="O40" s="117">
        <f>F40*L40</f>
        <v>163914.65279743299</v>
      </c>
    </row>
    <row r="41" spans="2:17">
      <c r="B41" s="523"/>
      <c r="C41" s="524"/>
      <c r="D41" s="524"/>
      <c r="E41" s="524"/>
      <c r="F41" s="524"/>
      <c r="G41" s="129"/>
      <c r="H41" s="128"/>
      <c r="I41" s="114"/>
      <c r="J41" s="525" t="s">
        <v>64</v>
      </c>
      <c r="K41" s="525"/>
      <c r="L41" s="525"/>
      <c r="M41" s="525"/>
      <c r="N41" s="526"/>
      <c r="O41" s="117">
        <f>O40</f>
        <v>163914.65279743299</v>
      </c>
    </row>
    <row r="42" spans="2:17">
      <c r="B42" s="242"/>
      <c r="C42" s="246" t="s">
        <v>25</v>
      </c>
      <c r="D42" s="247"/>
      <c r="E42" s="347">
        <v>1</v>
      </c>
      <c r="F42" s="238"/>
      <c r="G42" s="239"/>
      <c r="H42" s="239"/>
      <c r="I42" s="240"/>
      <c r="J42" s="240"/>
      <c r="K42" s="240"/>
      <c r="L42" s="240"/>
      <c r="M42" s="240"/>
      <c r="N42" s="241"/>
      <c r="O42" s="345">
        <f>O41*E42</f>
        <v>163914.65279743299</v>
      </c>
    </row>
    <row r="43" spans="2:17">
      <c r="B43" s="523"/>
      <c r="C43" s="524"/>
      <c r="D43" s="524"/>
      <c r="E43" s="524"/>
      <c r="F43" s="524"/>
      <c r="G43" s="129"/>
      <c r="H43" s="128"/>
      <c r="I43" s="114"/>
      <c r="J43" s="525" t="s">
        <v>239</v>
      </c>
      <c r="K43" s="525"/>
      <c r="L43" s="525"/>
      <c r="M43" s="525"/>
      <c r="N43" s="526"/>
      <c r="O43" s="117">
        <f>O42*20%</f>
        <v>32782.930559486602</v>
      </c>
    </row>
    <row r="44" spans="2:17">
      <c r="B44" s="523"/>
      <c r="C44" s="524"/>
      <c r="D44" s="524"/>
      <c r="E44" s="524"/>
      <c r="F44" s="524"/>
      <c r="G44" s="129"/>
      <c r="H44" s="527" t="s">
        <v>65</v>
      </c>
      <c r="I44" s="527"/>
      <c r="J44" s="527"/>
      <c r="K44" s="527"/>
      <c r="L44" s="527"/>
      <c r="M44" s="527"/>
      <c r="N44" s="528"/>
      <c r="O44" s="117">
        <f>O42+O43</f>
        <v>196697.58335691958</v>
      </c>
    </row>
    <row r="45" spans="2:17">
      <c r="B45" s="243"/>
      <c r="C45" s="244" t="s">
        <v>230</v>
      </c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5"/>
      <c r="O45" s="346">
        <f>O44</f>
        <v>196697.58335691958</v>
      </c>
    </row>
    <row r="47" spans="2:17">
      <c r="C47" s="49" t="s">
        <v>251</v>
      </c>
    </row>
  </sheetData>
  <mergeCells count="40">
    <mergeCell ref="B6:C6"/>
    <mergeCell ref="F6:O6"/>
    <mergeCell ref="B3:C3"/>
    <mergeCell ref="B4:D4"/>
    <mergeCell ref="F4:O4"/>
    <mergeCell ref="B5:C5"/>
    <mergeCell ref="F5:O5"/>
    <mergeCell ref="C7:N7"/>
    <mergeCell ref="C8:N8"/>
    <mergeCell ref="A9:O9"/>
    <mergeCell ref="C10:L10"/>
    <mergeCell ref="B11:B12"/>
    <mergeCell ref="C11:C12"/>
    <mergeCell ref="D11:D12"/>
    <mergeCell ref="E11:E12"/>
    <mergeCell ref="F11:N12"/>
    <mergeCell ref="O11:O12"/>
    <mergeCell ref="F13:N13"/>
    <mergeCell ref="B17:O17"/>
    <mergeCell ref="B18:B25"/>
    <mergeCell ref="C18:C20"/>
    <mergeCell ref="E18:E25"/>
    <mergeCell ref="F18:N18"/>
    <mergeCell ref="F22:N22"/>
    <mergeCell ref="B29:B33"/>
    <mergeCell ref="C29:C30"/>
    <mergeCell ref="E29:E33"/>
    <mergeCell ref="F29:N29"/>
    <mergeCell ref="C32:C33"/>
    <mergeCell ref="F32:N32"/>
    <mergeCell ref="B43:F43"/>
    <mergeCell ref="J43:N43"/>
    <mergeCell ref="B44:F44"/>
    <mergeCell ref="H44:N44"/>
    <mergeCell ref="I37:J37"/>
    <mergeCell ref="I38:J38"/>
    <mergeCell ref="C40:D40"/>
    <mergeCell ref="F40:H40"/>
    <mergeCell ref="B41:F41"/>
    <mergeCell ref="J41:N41"/>
  </mergeCells>
  <pageMargins left="0.9055118110236221" right="0.31496062992125984" top="0.35433070866141736" bottom="0.35433070866141736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70C0"/>
  </sheetPr>
  <dimension ref="A3:P52"/>
  <sheetViews>
    <sheetView topLeftCell="A35" workbookViewId="0">
      <selection activeCell="T58" sqref="T58"/>
    </sheetView>
  </sheetViews>
  <sheetFormatPr defaultRowHeight="12.75"/>
  <cols>
    <col min="1" max="1" width="4.42578125" style="280" customWidth="1"/>
    <col min="2" max="2" width="22.85546875" style="133" customWidth="1"/>
    <col min="3" max="3" width="8.5703125" style="133" customWidth="1"/>
    <col min="4" max="4" width="7.42578125" style="133" customWidth="1"/>
    <col min="5" max="5" width="5.140625" style="133" customWidth="1"/>
    <col min="6" max="6" width="1.7109375" style="133" customWidth="1"/>
    <col min="7" max="7" width="5.140625" style="133" customWidth="1"/>
    <col min="8" max="8" width="2.140625" style="133" customWidth="1"/>
    <col min="9" max="9" width="6.28515625" style="133" customWidth="1"/>
    <col min="10" max="10" width="1.5703125" style="133" customWidth="1"/>
    <col min="11" max="11" width="3.140625" style="133" hidden="1" customWidth="1"/>
    <col min="12" max="12" width="1.42578125" style="133" hidden="1" customWidth="1"/>
    <col min="13" max="13" width="9.42578125" style="133" customWidth="1"/>
    <col min="14" max="14" width="12.28515625" style="133" customWidth="1"/>
    <col min="15" max="256" width="9.140625" style="133"/>
    <col min="257" max="257" width="4.42578125" style="133" customWidth="1"/>
    <col min="258" max="258" width="39" style="133" customWidth="1"/>
    <col min="259" max="259" width="14" style="133" customWidth="1"/>
    <col min="260" max="260" width="19.7109375" style="133" customWidth="1"/>
    <col min="261" max="261" width="5.140625" style="133" customWidth="1"/>
    <col min="262" max="262" width="1.7109375" style="133" customWidth="1"/>
    <col min="263" max="263" width="5.140625" style="133" customWidth="1"/>
    <col min="264" max="264" width="2.140625" style="133" customWidth="1"/>
    <col min="265" max="265" width="6.28515625" style="133" customWidth="1"/>
    <col min="266" max="266" width="1.7109375" style="133" customWidth="1"/>
    <col min="267" max="267" width="3.140625" style="133" customWidth="1"/>
    <col min="268" max="268" width="1.42578125" style="133" customWidth="1"/>
    <col min="269" max="269" width="11.140625" style="133" customWidth="1"/>
    <col min="270" max="270" width="14" style="133" customWidth="1"/>
    <col min="271" max="512" width="9.140625" style="133"/>
    <col min="513" max="513" width="4.42578125" style="133" customWidth="1"/>
    <col min="514" max="514" width="39" style="133" customWidth="1"/>
    <col min="515" max="515" width="14" style="133" customWidth="1"/>
    <col min="516" max="516" width="19.7109375" style="133" customWidth="1"/>
    <col min="517" max="517" width="5.140625" style="133" customWidth="1"/>
    <col min="518" max="518" width="1.7109375" style="133" customWidth="1"/>
    <col min="519" max="519" width="5.140625" style="133" customWidth="1"/>
    <col min="520" max="520" width="2.140625" style="133" customWidth="1"/>
    <col min="521" max="521" width="6.28515625" style="133" customWidth="1"/>
    <col min="522" max="522" width="1.7109375" style="133" customWidth="1"/>
    <col min="523" max="523" width="3.140625" style="133" customWidth="1"/>
    <col min="524" max="524" width="1.42578125" style="133" customWidth="1"/>
    <col min="525" max="525" width="11.140625" style="133" customWidth="1"/>
    <col min="526" max="526" width="14" style="133" customWidth="1"/>
    <col min="527" max="768" width="9.140625" style="133"/>
    <col min="769" max="769" width="4.42578125" style="133" customWidth="1"/>
    <col min="770" max="770" width="39" style="133" customWidth="1"/>
    <col min="771" max="771" width="14" style="133" customWidth="1"/>
    <col min="772" max="772" width="19.7109375" style="133" customWidth="1"/>
    <col min="773" max="773" width="5.140625" style="133" customWidth="1"/>
    <col min="774" max="774" width="1.7109375" style="133" customWidth="1"/>
    <col min="775" max="775" width="5.140625" style="133" customWidth="1"/>
    <col min="776" max="776" width="2.140625" style="133" customWidth="1"/>
    <col min="777" max="777" width="6.28515625" style="133" customWidth="1"/>
    <col min="778" max="778" width="1.7109375" style="133" customWidth="1"/>
    <col min="779" max="779" width="3.140625" style="133" customWidth="1"/>
    <col min="780" max="780" width="1.42578125" style="133" customWidth="1"/>
    <col min="781" max="781" width="11.140625" style="133" customWidth="1"/>
    <col min="782" max="782" width="14" style="133" customWidth="1"/>
    <col min="783" max="1024" width="9.140625" style="133"/>
    <col min="1025" max="1025" width="4.42578125" style="133" customWidth="1"/>
    <col min="1026" max="1026" width="39" style="133" customWidth="1"/>
    <col min="1027" max="1027" width="14" style="133" customWidth="1"/>
    <col min="1028" max="1028" width="19.7109375" style="133" customWidth="1"/>
    <col min="1029" max="1029" width="5.140625" style="133" customWidth="1"/>
    <col min="1030" max="1030" width="1.7109375" style="133" customWidth="1"/>
    <col min="1031" max="1031" width="5.140625" style="133" customWidth="1"/>
    <col min="1032" max="1032" width="2.140625" style="133" customWidth="1"/>
    <col min="1033" max="1033" width="6.28515625" style="133" customWidth="1"/>
    <col min="1034" max="1034" width="1.7109375" style="133" customWidth="1"/>
    <col min="1035" max="1035" width="3.140625" style="133" customWidth="1"/>
    <col min="1036" max="1036" width="1.42578125" style="133" customWidth="1"/>
    <col min="1037" max="1037" width="11.140625" style="133" customWidth="1"/>
    <col min="1038" max="1038" width="14" style="133" customWidth="1"/>
    <col min="1039" max="1280" width="9.140625" style="133"/>
    <col min="1281" max="1281" width="4.42578125" style="133" customWidth="1"/>
    <col min="1282" max="1282" width="39" style="133" customWidth="1"/>
    <col min="1283" max="1283" width="14" style="133" customWidth="1"/>
    <col min="1284" max="1284" width="19.7109375" style="133" customWidth="1"/>
    <col min="1285" max="1285" width="5.140625" style="133" customWidth="1"/>
    <col min="1286" max="1286" width="1.7109375" style="133" customWidth="1"/>
    <col min="1287" max="1287" width="5.140625" style="133" customWidth="1"/>
    <col min="1288" max="1288" width="2.140625" style="133" customWidth="1"/>
    <col min="1289" max="1289" width="6.28515625" style="133" customWidth="1"/>
    <col min="1290" max="1290" width="1.7109375" style="133" customWidth="1"/>
    <col min="1291" max="1291" width="3.140625" style="133" customWidth="1"/>
    <col min="1292" max="1292" width="1.42578125" style="133" customWidth="1"/>
    <col min="1293" max="1293" width="11.140625" style="133" customWidth="1"/>
    <col min="1294" max="1294" width="14" style="133" customWidth="1"/>
    <col min="1295" max="1536" width="9.140625" style="133"/>
    <col min="1537" max="1537" width="4.42578125" style="133" customWidth="1"/>
    <col min="1538" max="1538" width="39" style="133" customWidth="1"/>
    <col min="1539" max="1539" width="14" style="133" customWidth="1"/>
    <col min="1540" max="1540" width="19.7109375" style="133" customWidth="1"/>
    <col min="1541" max="1541" width="5.140625" style="133" customWidth="1"/>
    <col min="1542" max="1542" width="1.7109375" style="133" customWidth="1"/>
    <col min="1543" max="1543" width="5.140625" style="133" customWidth="1"/>
    <col min="1544" max="1544" width="2.140625" style="133" customWidth="1"/>
    <col min="1545" max="1545" width="6.28515625" style="133" customWidth="1"/>
    <col min="1546" max="1546" width="1.7109375" style="133" customWidth="1"/>
    <col min="1547" max="1547" width="3.140625" style="133" customWidth="1"/>
    <col min="1548" max="1548" width="1.42578125" style="133" customWidth="1"/>
    <col min="1549" max="1549" width="11.140625" style="133" customWidth="1"/>
    <col min="1550" max="1550" width="14" style="133" customWidth="1"/>
    <col min="1551" max="1792" width="9.140625" style="133"/>
    <col min="1793" max="1793" width="4.42578125" style="133" customWidth="1"/>
    <col min="1794" max="1794" width="39" style="133" customWidth="1"/>
    <col min="1795" max="1795" width="14" style="133" customWidth="1"/>
    <col min="1796" max="1796" width="19.7109375" style="133" customWidth="1"/>
    <col min="1797" max="1797" width="5.140625" style="133" customWidth="1"/>
    <col min="1798" max="1798" width="1.7109375" style="133" customWidth="1"/>
    <col min="1799" max="1799" width="5.140625" style="133" customWidth="1"/>
    <col min="1800" max="1800" width="2.140625" style="133" customWidth="1"/>
    <col min="1801" max="1801" width="6.28515625" style="133" customWidth="1"/>
    <col min="1802" max="1802" width="1.7109375" style="133" customWidth="1"/>
    <col min="1803" max="1803" width="3.140625" style="133" customWidth="1"/>
    <col min="1804" max="1804" width="1.42578125" style="133" customWidth="1"/>
    <col min="1805" max="1805" width="11.140625" style="133" customWidth="1"/>
    <col min="1806" max="1806" width="14" style="133" customWidth="1"/>
    <col min="1807" max="2048" width="9.140625" style="133"/>
    <col min="2049" max="2049" width="4.42578125" style="133" customWidth="1"/>
    <col min="2050" max="2050" width="39" style="133" customWidth="1"/>
    <col min="2051" max="2051" width="14" style="133" customWidth="1"/>
    <col min="2052" max="2052" width="19.7109375" style="133" customWidth="1"/>
    <col min="2053" max="2053" width="5.140625" style="133" customWidth="1"/>
    <col min="2054" max="2054" width="1.7109375" style="133" customWidth="1"/>
    <col min="2055" max="2055" width="5.140625" style="133" customWidth="1"/>
    <col min="2056" max="2056" width="2.140625" style="133" customWidth="1"/>
    <col min="2057" max="2057" width="6.28515625" style="133" customWidth="1"/>
    <col min="2058" max="2058" width="1.7109375" style="133" customWidth="1"/>
    <col min="2059" max="2059" width="3.140625" style="133" customWidth="1"/>
    <col min="2060" max="2060" width="1.42578125" style="133" customWidth="1"/>
    <col min="2061" max="2061" width="11.140625" style="133" customWidth="1"/>
    <col min="2062" max="2062" width="14" style="133" customWidth="1"/>
    <col min="2063" max="2304" width="9.140625" style="133"/>
    <col min="2305" max="2305" width="4.42578125" style="133" customWidth="1"/>
    <col min="2306" max="2306" width="39" style="133" customWidth="1"/>
    <col min="2307" max="2307" width="14" style="133" customWidth="1"/>
    <col min="2308" max="2308" width="19.7109375" style="133" customWidth="1"/>
    <col min="2309" max="2309" width="5.140625" style="133" customWidth="1"/>
    <col min="2310" max="2310" width="1.7109375" style="133" customWidth="1"/>
    <col min="2311" max="2311" width="5.140625" style="133" customWidth="1"/>
    <col min="2312" max="2312" width="2.140625" style="133" customWidth="1"/>
    <col min="2313" max="2313" width="6.28515625" style="133" customWidth="1"/>
    <col min="2314" max="2314" width="1.7109375" style="133" customWidth="1"/>
    <col min="2315" max="2315" width="3.140625" style="133" customWidth="1"/>
    <col min="2316" max="2316" width="1.42578125" style="133" customWidth="1"/>
    <col min="2317" max="2317" width="11.140625" style="133" customWidth="1"/>
    <col min="2318" max="2318" width="14" style="133" customWidth="1"/>
    <col min="2319" max="2560" width="9.140625" style="133"/>
    <col min="2561" max="2561" width="4.42578125" style="133" customWidth="1"/>
    <col min="2562" max="2562" width="39" style="133" customWidth="1"/>
    <col min="2563" max="2563" width="14" style="133" customWidth="1"/>
    <col min="2564" max="2564" width="19.7109375" style="133" customWidth="1"/>
    <col min="2565" max="2565" width="5.140625" style="133" customWidth="1"/>
    <col min="2566" max="2566" width="1.7109375" style="133" customWidth="1"/>
    <col min="2567" max="2567" width="5.140625" style="133" customWidth="1"/>
    <col min="2568" max="2568" width="2.140625" style="133" customWidth="1"/>
    <col min="2569" max="2569" width="6.28515625" style="133" customWidth="1"/>
    <col min="2570" max="2570" width="1.7109375" style="133" customWidth="1"/>
    <col min="2571" max="2571" width="3.140625" style="133" customWidth="1"/>
    <col min="2572" max="2572" width="1.42578125" style="133" customWidth="1"/>
    <col min="2573" max="2573" width="11.140625" style="133" customWidth="1"/>
    <col min="2574" max="2574" width="14" style="133" customWidth="1"/>
    <col min="2575" max="2816" width="9.140625" style="133"/>
    <col min="2817" max="2817" width="4.42578125" style="133" customWidth="1"/>
    <col min="2818" max="2818" width="39" style="133" customWidth="1"/>
    <col min="2819" max="2819" width="14" style="133" customWidth="1"/>
    <col min="2820" max="2820" width="19.7109375" style="133" customWidth="1"/>
    <col min="2821" max="2821" width="5.140625" style="133" customWidth="1"/>
    <col min="2822" max="2822" width="1.7109375" style="133" customWidth="1"/>
    <col min="2823" max="2823" width="5.140625" style="133" customWidth="1"/>
    <col min="2824" max="2824" width="2.140625" style="133" customWidth="1"/>
    <col min="2825" max="2825" width="6.28515625" style="133" customWidth="1"/>
    <col min="2826" max="2826" width="1.7109375" style="133" customWidth="1"/>
    <col min="2827" max="2827" width="3.140625" style="133" customWidth="1"/>
    <col min="2828" max="2828" width="1.42578125" style="133" customWidth="1"/>
    <col min="2829" max="2829" width="11.140625" style="133" customWidth="1"/>
    <col min="2830" max="2830" width="14" style="133" customWidth="1"/>
    <col min="2831" max="3072" width="9.140625" style="133"/>
    <col min="3073" max="3073" width="4.42578125" style="133" customWidth="1"/>
    <col min="3074" max="3074" width="39" style="133" customWidth="1"/>
    <col min="3075" max="3075" width="14" style="133" customWidth="1"/>
    <col min="3076" max="3076" width="19.7109375" style="133" customWidth="1"/>
    <col min="3077" max="3077" width="5.140625" style="133" customWidth="1"/>
    <col min="3078" max="3078" width="1.7109375" style="133" customWidth="1"/>
    <col min="3079" max="3079" width="5.140625" style="133" customWidth="1"/>
    <col min="3080" max="3080" width="2.140625" style="133" customWidth="1"/>
    <col min="3081" max="3081" width="6.28515625" style="133" customWidth="1"/>
    <col min="3082" max="3082" width="1.7109375" style="133" customWidth="1"/>
    <col min="3083" max="3083" width="3.140625" style="133" customWidth="1"/>
    <col min="3084" max="3084" width="1.42578125" style="133" customWidth="1"/>
    <col min="3085" max="3085" width="11.140625" style="133" customWidth="1"/>
    <col min="3086" max="3086" width="14" style="133" customWidth="1"/>
    <col min="3087" max="3328" width="9.140625" style="133"/>
    <col min="3329" max="3329" width="4.42578125" style="133" customWidth="1"/>
    <col min="3330" max="3330" width="39" style="133" customWidth="1"/>
    <col min="3331" max="3331" width="14" style="133" customWidth="1"/>
    <col min="3332" max="3332" width="19.7109375" style="133" customWidth="1"/>
    <col min="3333" max="3333" width="5.140625" style="133" customWidth="1"/>
    <col min="3334" max="3334" width="1.7109375" style="133" customWidth="1"/>
    <col min="3335" max="3335" width="5.140625" style="133" customWidth="1"/>
    <col min="3336" max="3336" width="2.140625" style="133" customWidth="1"/>
    <col min="3337" max="3337" width="6.28515625" style="133" customWidth="1"/>
    <col min="3338" max="3338" width="1.7109375" style="133" customWidth="1"/>
    <col min="3339" max="3339" width="3.140625" style="133" customWidth="1"/>
    <col min="3340" max="3340" width="1.42578125" style="133" customWidth="1"/>
    <col min="3341" max="3341" width="11.140625" style="133" customWidth="1"/>
    <col min="3342" max="3342" width="14" style="133" customWidth="1"/>
    <col min="3343" max="3584" width="9.140625" style="133"/>
    <col min="3585" max="3585" width="4.42578125" style="133" customWidth="1"/>
    <col min="3586" max="3586" width="39" style="133" customWidth="1"/>
    <col min="3587" max="3587" width="14" style="133" customWidth="1"/>
    <col min="3588" max="3588" width="19.7109375" style="133" customWidth="1"/>
    <col min="3589" max="3589" width="5.140625" style="133" customWidth="1"/>
    <col min="3590" max="3590" width="1.7109375" style="133" customWidth="1"/>
    <col min="3591" max="3591" width="5.140625" style="133" customWidth="1"/>
    <col min="3592" max="3592" width="2.140625" style="133" customWidth="1"/>
    <col min="3593" max="3593" width="6.28515625" style="133" customWidth="1"/>
    <col min="3594" max="3594" width="1.7109375" style="133" customWidth="1"/>
    <col min="3595" max="3595" width="3.140625" style="133" customWidth="1"/>
    <col min="3596" max="3596" width="1.42578125" style="133" customWidth="1"/>
    <col min="3597" max="3597" width="11.140625" style="133" customWidth="1"/>
    <col min="3598" max="3598" width="14" style="133" customWidth="1"/>
    <col min="3599" max="3840" width="9.140625" style="133"/>
    <col min="3841" max="3841" width="4.42578125" style="133" customWidth="1"/>
    <col min="3842" max="3842" width="39" style="133" customWidth="1"/>
    <col min="3843" max="3843" width="14" style="133" customWidth="1"/>
    <col min="3844" max="3844" width="19.7109375" style="133" customWidth="1"/>
    <col min="3845" max="3845" width="5.140625" style="133" customWidth="1"/>
    <col min="3846" max="3846" width="1.7109375" style="133" customWidth="1"/>
    <col min="3847" max="3847" width="5.140625" style="133" customWidth="1"/>
    <col min="3848" max="3848" width="2.140625" style="133" customWidth="1"/>
    <col min="3849" max="3849" width="6.28515625" style="133" customWidth="1"/>
    <col min="3850" max="3850" width="1.7109375" style="133" customWidth="1"/>
    <col min="3851" max="3851" width="3.140625" style="133" customWidth="1"/>
    <col min="3852" max="3852" width="1.42578125" style="133" customWidth="1"/>
    <col min="3853" max="3853" width="11.140625" style="133" customWidth="1"/>
    <col min="3854" max="3854" width="14" style="133" customWidth="1"/>
    <col min="3855" max="4096" width="9.140625" style="133"/>
    <col min="4097" max="4097" width="4.42578125" style="133" customWidth="1"/>
    <col min="4098" max="4098" width="39" style="133" customWidth="1"/>
    <col min="4099" max="4099" width="14" style="133" customWidth="1"/>
    <col min="4100" max="4100" width="19.7109375" style="133" customWidth="1"/>
    <col min="4101" max="4101" width="5.140625" style="133" customWidth="1"/>
    <col min="4102" max="4102" width="1.7109375" style="133" customWidth="1"/>
    <col min="4103" max="4103" width="5.140625" style="133" customWidth="1"/>
    <col min="4104" max="4104" width="2.140625" style="133" customWidth="1"/>
    <col min="4105" max="4105" width="6.28515625" style="133" customWidth="1"/>
    <col min="4106" max="4106" width="1.7109375" style="133" customWidth="1"/>
    <col min="4107" max="4107" width="3.140625" style="133" customWidth="1"/>
    <col min="4108" max="4108" width="1.42578125" style="133" customWidth="1"/>
    <col min="4109" max="4109" width="11.140625" style="133" customWidth="1"/>
    <col min="4110" max="4110" width="14" style="133" customWidth="1"/>
    <col min="4111" max="4352" width="9.140625" style="133"/>
    <col min="4353" max="4353" width="4.42578125" style="133" customWidth="1"/>
    <col min="4354" max="4354" width="39" style="133" customWidth="1"/>
    <col min="4355" max="4355" width="14" style="133" customWidth="1"/>
    <col min="4356" max="4356" width="19.7109375" style="133" customWidth="1"/>
    <col min="4357" max="4357" width="5.140625" style="133" customWidth="1"/>
    <col min="4358" max="4358" width="1.7109375" style="133" customWidth="1"/>
    <col min="4359" max="4359" width="5.140625" style="133" customWidth="1"/>
    <col min="4360" max="4360" width="2.140625" style="133" customWidth="1"/>
    <col min="4361" max="4361" width="6.28515625" style="133" customWidth="1"/>
    <col min="4362" max="4362" width="1.7109375" style="133" customWidth="1"/>
    <col min="4363" max="4363" width="3.140625" style="133" customWidth="1"/>
    <col min="4364" max="4364" width="1.42578125" style="133" customWidth="1"/>
    <col min="4365" max="4365" width="11.140625" style="133" customWidth="1"/>
    <col min="4366" max="4366" width="14" style="133" customWidth="1"/>
    <col min="4367" max="4608" width="9.140625" style="133"/>
    <col min="4609" max="4609" width="4.42578125" style="133" customWidth="1"/>
    <col min="4610" max="4610" width="39" style="133" customWidth="1"/>
    <col min="4611" max="4611" width="14" style="133" customWidth="1"/>
    <col min="4612" max="4612" width="19.7109375" style="133" customWidth="1"/>
    <col min="4613" max="4613" width="5.140625" style="133" customWidth="1"/>
    <col min="4614" max="4614" width="1.7109375" style="133" customWidth="1"/>
    <col min="4615" max="4615" width="5.140625" style="133" customWidth="1"/>
    <col min="4616" max="4616" width="2.140625" style="133" customWidth="1"/>
    <col min="4617" max="4617" width="6.28515625" style="133" customWidth="1"/>
    <col min="4618" max="4618" width="1.7109375" style="133" customWidth="1"/>
    <col min="4619" max="4619" width="3.140625" style="133" customWidth="1"/>
    <col min="4620" max="4620" width="1.42578125" style="133" customWidth="1"/>
    <col min="4621" max="4621" width="11.140625" style="133" customWidth="1"/>
    <col min="4622" max="4622" width="14" style="133" customWidth="1"/>
    <col min="4623" max="4864" width="9.140625" style="133"/>
    <col min="4865" max="4865" width="4.42578125" style="133" customWidth="1"/>
    <col min="4866" max="4866" width="39" style="133" customWidth="1"/>
    <col min="4867" max="4867" width="14" style="133" customWidth="1"/>
    <col min="4868" max="4868" width="19.7109375" style="133" customWidth="1"/>
    <col min="4869" max="4869" width="5.140625" style="133" customWidth="1"/>
    <col min="4870" max="4870" width="1.7109375" style="133" customWidth="1"/>
    <col min="4871" max="4871" width="5.140625" style="133" customWidth="1"/>
    <col min="4872" max="4872" width="2.140625" style="133" customWidth="1"/>
    <col min="4873" max="4873" width="6.28515625" style="133" customWidth="1"/>
    <col min="4874" max="4874" width="1.7109375" style="133" customWidth="1"/>
    <col min="4875" max="4875" width="3.140625" style="133" customWidth="1"/>
    <col min="4876" max="4876" width="1.42578125" style="133" customWidth="1"/>
    <col min="4877" max="4877" width="11.140625" style="133" customWidth="1"/>
    <col min="4878" max="4878" width="14" style="133" customWidth="1"/>
    <col min="4879" max="5120" width="9.140625" style="133"/>
    <col min="5121" max="5121" width="4.42578125" style="133" customWidth="1"/>
    <col min="5122" max="5122" width="39" style="133" customWidth="1"/>
    <col min="5123" max="5123" width="14" style="133" customWidth="1"/>
    <col min="5124" max="5124" width="19.7109375" style="133" customWidth="1"/>
    <col min="5125" max="5125" width="5.140625" style="133" customWidth="1"/>
    <col min="5126" max="5126" width="1.7109375" style="133" customWidth="1"/>
    <col min="5127" max="5127" width="5.140625" style="133" customWidth="1"/>
    <col min="5128" max="5128" width="2.140625" style="133" customWidth="1"/>
    <col min="5129" max="5129" width="6.28515625" style="133" customWidth="1"/>
    <col min="5130" max="5130" width="1.7109375" style="133" customWidth="1"/>
    <col min="5131" max="5131" width="3.140625" style="133" customWidth="1"/>
    <col min="5132" max="5132" width="1.42578125" style="133" customWidth="1"/>
    <col min="5133" max="5133" width="11.140625" style="133" customWidth="1"/>
    <col min="5134" max="5134" width="14" style="133" customWidth="1"/>
    <col min="5135" max="5376" width="9.140625" style="133"/>
    <col min="5377" max="5377" width="4.42578125" style="133" customWidth="1"/>
    <col min="5378" max="5378" width="39" style="133" customWidth="1"/>
    <col min="5379" max="5379" width="14" style="133" customWidth="1"/>
    <col min="5380" max="5380" width="19.7109375" style="133" customWidth="1"/>
    <col min="5381" max="5381" width="5.140625" style="133" customWidth="1"/>
    <col min="5382" max="5382" width="1.7109375" style="133" customWidth="1"/>
    <col min="5383" max="5383" width="5.140625" style="133" customWidth="1"/>
    <col min="5384" max="5384" width="2.140625" style="133" customWidth="1"/>
    <col min="5385" max="5385" width="6.28515625" style="133" customWidth="1"/>
    <col min="5386" max="5386" width="1.7109375" style="133" customWidth="1"/>
    <col min="5387" max="5387" width="3.140625" style="133" customWidth="1"/>
    <col min="5388" max="5388" width="1.42578125" style="133" customWidth="1"/>
    <col min="5389" max="5389" width="11.140625" style="133" customWidth="1"/>
    <col min="5390" max="5390" width="14" style="133" customWidth="1"/>
    <col min="5391" max="5632" width="9.140625" style="133"/>
    <col min="5633" max="5633" width="4.42578125" style="133" customWidth="1"/>
    <col min="5634" max="5634" width="39" style="133" customWidth="1"/>
    <col min="5635" max="5635" width="14" style="133" customWidth="1"/>
    <col min="5636" max="5636" width="19.7109375" style="133" customWidth="1"/>
    <col min="5637" max="5637" width="5.140625" style="133" customWidth="1"/>
    <col min="5638" max="5638" width="1.7109375" style="133" customWidth="1"/>
    <col min="5639" max="5639" width="5.140625" style="133" customWidth="1"/>
    <col min="5640" max="5640" width="2.140625" style="133" customWidth="1"/>
    <col min="5641" max="5641" width="6.28515625" style="133" customWidth="1"/>
    <col min="5642" max="5642" width="1.7109375" style="133" customWidth="1"/>
    <col min="5643" max="5643" width="3.140625" style="133" customWidth="1"/>
    <col min="5644" max="5644" width="1.42578125" style="133" customWidth="1"/>
    <col min="5645" max="5645" width="11.140625" style="133" customWidth="1"/>
    <col min="5646" max="5646" width="14" style="133" customWidth="1"/>
    <col min="5647" max="5888" width="9.140625" style="133"/>
    <col min="5889" max="5889" width="4.42578125" style="133" customWidth="1"/>
    <col min="5890" max="5890" width="39" style="133" customWidth="1"/>
    <col min="5891" max="5891" width="14" style="133" customWidth="1"/>
    <col min="5892" max="5892" width="19.7109375" style="133" customWidth="1"/>
    <col min="5893" max="5893" width="5.140625" style="133" customWidth="1"/>
    <col min="5894" max="5894" width="1.7109375" style="133" customWidth="1"/>
    <col min="5895" max="5895" width="5.140625" style="133" customWidth="1"/>
    <col min="5896" max="5896" width="2.140625" style="133" customWidth="1"/>
    <col min="5897" max="5897" width="6.28515625" style="133" customWidth="1"/>
    <col min="5898" max="5898" width="1.7109375" style="133" customWidth="1"/>
    <col min="5899" max="5899" width="3.140625" style="133" customWidth="1"/>
    <col min="5900" max="5900" width="1.42578125" style="133" customWidth="1"/>
    <col min="5901" max="5901" width="11.140625" style="133" customWidth="1"/>
    <col min="5902" max="5902" width="14" style="133" customWidth="1"/>
    <col min="5903" max="6144" width="9.140625" style="133"/>
    <col min="6145" max="6145" width="4.42578125" style="133" customWidth="1"/>
    <col min="6146" max="6146" width="39" style="133" customWidth="1"/>
    <col min="6147" max="6147" width="14" style="133" customWidth="1"/>
    <col min="6148" max="6148" width="19.7109375" style="133" customWidth="1"/>
    <col min="6149" max="6149" width="5.140625" style="133" customWidth="1"/>
    <col min="6150" max="6150" width="1.7109375" style="133" customWidth="1"/>
    <col min="6151" max="6151" width="5.140625" style="133" customWidth="1"/>
    <col min="6152" max="6152" width="2.140625" style="133" customWidth="1"/>
    <col min="6153" max="6153" width="6.28515625" style="133" customWidth="1"/>
    <col min="6154" max="6154" width="1.7109375" style="133" customWidth="1"/>
    <col min="6155" max="6155" width="3.140625" style="133" customWidth="1"/>
    <col min="6156" max="6156" width="1.42578125" style="133" customWidth="1"/>
    <col min="6157" max="6157" width="11.140625" style="133" customWidth="1"/>
    <col min="6158" max="6158" width="14" style="133" customWidth="1"/>
    <col min="6159" max="6400" width="9.140625" style="133"/>
    <col min="6401" max="6401" width="4.42578125" style="133" customWidth="1"/>
    <col min="6402" max="6402" width="39" style="133" customWidth="1"/>
    <col min="6403" max="6403" width="14" style="133" customWidth="1"/>
    <col min="6404" max="6404" width="19.7109375" style="133" customWidth="1"/>
    <col min="6405" max="6405" width="5.140625" style="133" customWidth="1"/>
    <col min="6406" max="6406" width="1.7109375" style="133" customWidth="1"/>
    <col min="6407" max="6407" width="5.140625" style="133" customWidth="1"/>
    <col min="6408" max="6408" width="2.140625" style="133" customWidth="1"/>
    <col min="6409" max="6409" width="6.28515625" style="133" customWidth="1"/>
    <col min="6410" max="6410" width="1.7109375" style="133" customWidth="1"/>
    <col min="6411" max="6411" width="3.140625" style="133" customWidth="1"/>
    <col min="6412" max="6412" width="1.42578125" style="133" customWidth="1"/>
    <col min="6413" max="6413" width="11.140625" style="133" customWidth="1"/>
    <col min="6414" max="6414" width="14" style="133" customWidth="1"/>
    <col min="6415" max="6656" width="9.140625" style="133"/>
    <col min="6657" max="6657" width="4.42578125" style="133" customWidth="1"/>
    <col min="6658" max="6658" width="39" style="133" customWidth="1"/>
    <col min="6659" max="6659" width="14" style="133" customWidth="1"/>
    <col min="6660" max="6660" width="19.7109375" style="133" customWidth="1"/>
    <col min="6661" max="6661" width="5.140625" style="133" customWidth="1"/>
    <col min="6662" max="6662" width="1.7109375" style="133" customWidth="1"/>
    <col min="6663" max="6663" width="5.140625" style="133" customWidth="1"/>
    <col min="6664" max="6664" width="2.140625" style="133" customWidth="1"/>
    <col min="6665" max="6665" width="6.28515625" style="133" customWidth="1"/>
    <col min="6666" max="6666" width="1.7109375" style="133" customWidth="1"/>
    <col min="6667" max="6667" width="3.140625" style="133" customWidth="1"/>
    <col min="6668" max="6668" width="1.42578125" style="133" customWidth="1"/>
    <col min="6669" max="6669" width="11.140625" style="133" customWidth="1"/>
    <col min="6670" max="6670" width="14" style="133" customWidth="1"/>
    <col min="6671" max="6912" width="9.140625" style="133"/>
    <col min="6913" max="6913" width="4.42578125" style="133" customWidth="1"/>
    <col min="6914" max="6914" width="39" style="133" customWidth="1"/>
    <col min="6915" max="6915" width="14" style="133" customWidth="1"/>
    <col min="6916" max="6916" width="19.7109375" style="133" customWidth="1"/>
    <col min="6917" max="6917" width="5.140625" style="133" customWidth="1"/>
    <col min="6918" max="6918" width="1.7109375" style="133" customWidth="1"/>
    <col min="6919" max="6919" width="5.140625" style="133" customWidth="1"/>
    <col min="6920" max="6920" width="2.140625" style="133" customWidth="1"/>
    <col min="6921" max="6921" width="6.28515625" style="133" customWidth="1"/>
    <col min="6922" max="6922" width="1.7109375" style="133" customWidth="1"/>
    <col min="6923" max="6923" width="3.140625" style="133" customWidth="1"/>
    <col min="6924" max="6924" width="1.42578125" style="133" customWidth="1"/>
    <col min="6925" max="6925" width="11.140625" style="133" customWidth="1"/>
    <col min="6926" max="6926" width="14" style="133" customWidth="1"/>
    <col min="6927" max="7168" width="9.140625" style="133"/>
    <col min="7169" max="7169" width="4.42578125" style="133" customWidth="1"/>
    <col min="7170" max="7170" width="39" style="133" customWidth="1"/>
    <col min="7171" max="7171" width="14" style="133" customWidth="1"/>
    <col min="7172" max="7172" width="19.7109375" style="133" customWidth="1"/>
    <col min="7173" max="7173" width="5.140625" style="133" customWidth="1"/>
    <col min="7174" max="7174" width="1.7109375" style="133" customWidth="1"/>
    <col min="7175" max="7175" width="5.140625" style="133" customWidth="1"/>
    <col min="7176" max="7176" width="2.140625" style="133" customWidth="1"/>
    <col min="7177" max="7177" width="6.28515625" style="133" customWidth="1"/>
    <col min="7178" max="7178" width="1.7109375" style="133" customWidth="1"/>
    <col min="7179" max="7179" width="3.140625" style="133" customWidth="1"/>
    <col min="7180" max="7180" width="1.42578125" style="133" customWidth="1"/>
    <col min="7181" max="7181" width="11.140625" style="133" customWidth="1"/>
    <col min="7182" max="7182" width="14" style="133" customWidth="1"/>
    <col min="7183" max="7424" width="9.140625" style="133"/>
    <col min="7425" max="7425" width="4.42578125" style="133" customWidth="1"/>
    <col min="7426" max="7426" width="39" style="133" customWidth="1"/>
    <col min="7427" max="7427" width="14" style="133" customWidth="1"/>
    <col min="7428" max="7428" width="19.7109375" style="133" customWidth="1"/>
    <col min="7429" max="7429" width="5.140625" style="133" customWidth="1"/>
    <col min="7430" max="7430" width="1.7109375" style="133" customWidth="1"/>
    <col min="7431" max="7431" width="5.140625" style="133" customWidth="1"/>
    <col min="7432" max="7432" width="2.140625" style="133" customWidth="1"/>
    <col min="7433" max="7433" width="6.28515625" style="133" customWidth="1"/>
    <col min="7434" max="7434" width="1.7109375" style="133" customWidth="1"/>
    <col min="7435" max="7435" width="3.140625" style="133" customWidth="1"/>
    <col min="7436" max="7436" width="1.42578125" style="133" customWidth="1"/>
    <col min="7437" max="7437" width="11.140625" style="133" customWidth="1"/>
    <col min="7438" max="7438" width="14" style="133" customWidth="1"/>
    <col min="7439" max="7680" width="9.140625" style="133"/>
    <col min="7681" max="7681" width="4.42578125" style="133" customWidth="1"/>
    <col min="7682" max="7682" width="39" style="133" customWidth="1"/>
    <col min="7683" max="7683" width="14" style="133" customWidth="1"/>
    <col min="7684" max="7684" width="19.7109375" style="133" customWidth="1"/>
    <col min="7685" max="7685" width="5.140625" style="133" customWidth="1"/>
    <col min="7686" max="7686" width="1.7109375" style="133" customWidth="1"/>
    <col min="7687" max="7687" width="5.140625" style="133" customWidth="1"/>
    <col min="7688" max="7688" width="2.140625" style="133" customWidth="1"/>
    <col min="7689" max="7689" width="6.28515625" style="133" customWidth="1"/>
    <col min="7690" max="7690" width="1.7109375" style="133" customWidth="1"/>
    <col min="7691" max="7691" width="3.140625" style="133" customWidth="1"/>
    <col min="7692" max="7692" width="1.42578125" style="133" customWidth="1"/>
    <col min="7693" max="7693" width="11.140625" style="133" customWidth="1"/>
    <col min="7694" max="7694" width="14" style="133" customWidth="1"/>
    <col min="7695" max="7936" width="9.140625" style="133"/>
    <col min="7937" max="7937" width="4.42578125" style="133" customWidth="1"/>
    <col min="7938" max="7938" width="39" style="133" customWidth="1"/>
    <col min="7939" max="7939" width="14" style="133" customWidth="1"/>
    <col min="7940" max="7940" width="19.7109375" style="133" customWidth="1"/>
    <col min="7941" max="7941" width="5.140625" style="133" customWidth="1"/>
    <col min="7942" max="7942" width="1.7109375" style="133" customWidth="1"/>
    <col min="7943" max="7943" width="5.140625" style="133" customWidth="1"/>
    <col min="7944" max="7944" width="2.140625" style="133" customWidth="1"/>
    <col min="7945" max="7945" width="6.28515625" style="133" customWidth="1"/>
    <col min="7946" max="7946" width="1.7109375" style="133" customWidth="1"/>
    <col min="7947" max="7947" width="3.140625" style="133" customWidth="1"/>
    <col min="7948" max="7948" width="1.42578125" style="133" customWidth="1"/>
    <col min="7949" max="7949" width="11.140625" style="133" customWidth="1"/>
    <col min="7950" max="7950" width="14" style="133" customWidth="1"/>
    <col min="7951" max="8192" width="9.140625" style="133"/>
    <col min="8193" max="8193" width="4.42578125" style="133" customWidth="1"/>
    <col min="8194" max="8194" width="39" style="133" customWidth="1"/>
    <col min="8195" max="8195" width="14" style="133" customWidth="1"/>
    <col min="8196" max="8196" width="19.7109375" style="133" customWidth="1"/>
    <col min="8197" max="8197" width="5.140625" style="133" customWidth="1"/>
    <col min="8198" max="8198" width="1.7109375" style="133" customWidth="1"/>
    <col min="8199" max="8199" width="5.140625" style="133" customWidth="1"/>
    <col min="8200" max="8200" width="2.140625" style="133" customWidth="1"/>
    <col min="8201" max="8201" width="6.28515625" style="133" customWidth="1"/>
    <col min="8202" max="8202" width="1.7109375" style="133" customWidth="1"/>
    <col min="8203" max="8203" width="3.140625" style="133" customWidth="1"/>
    <col min="8204" max="8204" width="1.42578125" style="133" customWidth="1"/>
    <col min="8205" max="8205" width="11.140625" style="133" customWidth="1"/>
    <col min="8206" max="8206" width="14" style="133" customWidth="1"/>
    <col min="8207" max="8448" width="9.140625" style="133"/>
    <col min="8449" max="8449" width="4.42578125" style="133" customWidth="1"/>
    <col min="8450" max="8450" width="39" style="133" customWidth="1"/>
    <col min="8451" max="8451" width="14" style="133" customWidth="1"/>
    <col min="8452" max="8452" width="19.7109375" style="133" customWidth="1"/>
    <col min="8453" max="8453" width="5.140625" style="133" customWidth="1"/>
    <col min="8454" max="8454" width="1.7109375" style="133" customWidth="1"/>
    <col min="8455" max="8455" width="5.140625" style="133" customWidth="1"/>
    <col min="8456" max="8456" width="2.140625" style="133" customWidth="1"/>
    <col min="8457" max="8457" width="6.28515625" style="133" customWidth="1"/>
    <col min="8458" max="8458" width="1.7109375" style="133" customWidth="1"/>
    <col min="8459" max="8459" width="3.140625" style="133" customWidth="1"/>
    <col min="8460" max="8460" width="1.42578125" style="133" customWidth="1"/>
    <col min="8461" max="8461" width="11.140625" style="133" customWidth="1"/>
    <col min="8462" max="8462" width="14" style="133" customWidth="1"/>
    <col min="8463" max="8704" width="9.140625" style="133"/>
    <col min="8705" max="8705" width="4.42578125" style="133" customWidth="1"/>
    <col min="8706" max="8706" width="39" style="133" customWidth="1"/>
    <col min="8707" max="8707" width="14" style="133" customWidth="1"/>
    <col min="8708" max="8708" width="19.7109375" style="133" customWidth="1"/>
    <col min="8709" max="8709" width="5.140625" style="133" customWidth="1"/>
    <col min="8710" max="8710" width="1.7109375" style="133" customWidth="1"/>
    <col min="8711" max="8711" width="5.140625" style="133" customWidth="1"/>
    <col min="8712" max="8712" width="2.140625" style="133" customWidth="1"/>
    <col min="8713" max="8713" width="6.28515625" style="133" customWidth="1"/>
    <col min="8714" max="8714" width="1.7109375" style="133" customWidth="1"/>
    <col min="8715" max="8715" width="3.140625" style="133" customWidth="1"/>
    <col min="8716" max="8716" width="1.42578125" style="133" customWidth="1"/>
    <col min="8717" max="8717" width="11.140625" style="133" customWidth="1"/>
    <col min="8718" max="8718" width="14" style="133" customWidth="1"/>
    <col min="8719" max="8960" width="9.140625" style="133"/>
    <col min="8961" max="8961" width="4.42578125" style="133" customWidth="1"/>
    <col min="8962" max="8962" width="39" style="133" customWidth="1"/>
    <col min="8963" max="8963" width="14" style="133" customWidth="1"/>
    <col min="8964" max="8964" width="19.7109375" style="133" customWidth="1"/>
    <col min="8965" max="8965" width="5.140625" style="133" customWidth="1"/>
    <col min="8966" max="8966" width="1.7109375" style="133" customWidth="1"/>
    <col min="8967" max="8967" width="5.140625" style="133" customWidth="1"/>
    <col min="8968" max="8968" width="2.140625" style="133" customWidth="1"/>
    <col min="8969" max="8969" width="6.28515625" style="133" customWidth="1"/>
    <col min="8970" max="8970" width="1.7109375" style="133" customWidth="1"/>
    <col min="8971" max="8971" width="3.140625" style="133" customWidth="1"/>
    <col min="8972" max="8972" width="1.42578125" style="133" customWidth="1"/>
    <col min="8973" max="8973" width="11.140625" style="133" customWidth="1"/>
    <col min="8974" max="8974" width="14" style="133" customWidth="1"/>
    <col min="8975" max="9216" width="9.140625" style="133"/>
    <col min="9217" max="9217" width="4.42578125" style="133" customWidth="1"/>
    <col min="9218" max="9218" width="39" style="133" customWidth="1"/>
    <col min="9219" max="9219" width="14" style="133" customWidth="1"/>
    <col min="9220" max="9220" width="19.7109375" style="133" customWidth="1"/>
    <col min="9221" max="9221" width="5.140625" style="133" customWidth="1"/>
    <col min="9222" max="9222" width="1.7109375" style="133" customWidth="1"/>
    <col min="9223" max="9223" width="5.140625" style="133" customWidth="1"/>
    <col min="9224" max="9224" width="2.140625" style="133" customWidth="1"/>
    <col min="9225" max="9225" width="6.28515625" style="133" customWidth="1"/>
    <col min="9226" max="9226" width="1.7109375" style="133" customWidth="1"/>
    <col min="9227" max="9227" width="3.140625" style="133" customWidth="1"/>
    <col min="9228" max="9228" width="1.42578125" style="133" customWidth="1"/>
    <col min="9229" max="9229" width="11.140625" style="133" customWidth="1"/>
    <col min="9230" max="9230" width="14" style="133" customWidth="1"/>
    <col min="9231" max="9472" width="9.140625" style="133"/>
    <col min="9473" max="9473" width="4.42578125" style="133" customWidth="1"/>
    <col min="9474" max="9474" width="39" style="133" customWidth="1"/>
    <col min="9475" max="9475" width="14" style="133" customWidth="1"/>
    <col min="9476" max="9476" width="19.7109375" style="133" customWidth="1"/>
    <col min="9477" max="9477" width="5.140625" style="133" customWidth="1"/>
    <col min="9478" max="9478" width="1.7109375" style="133" customWidth="1"/>
    <col min="9479" max="9479" width="5.140625" style="133" customWidth="1"/>
    <col min="9480" max="9480" width="2.140625" style="133" customWidth="1"/>
    <col min="9481" max="9481" width="6.28515625" style="133" customWidth="1"/>
    <col min="9482" max="9482" width="1.7109375" style="133" customWidth="1"/>
    <col min="9483" max="9483" width="3.140625" style="133" customWidth="1"/>
    <col min="9484" max="9484" width="1.42578125" style="133" customWidth="1"/>
    <col min="9485" max="9485" width="11.140625" style="133" customWidth="1"/>
    <col min="9486" max="9486" width="14" style="133" customWidth="1"/>
    <col min="9487" max="9728" width="9.140625" style="133"/>
    <col min="9729" max="9729" width="4.42578125" style="133" customWidth="1"/>
    <col min="9730" max="9730" width="39" style="133" customWidth="1"/>
    <col min="9731" max="9731" width="14" style="133" customWidth="1"/>
    <col min="9732" max="9732" width="19.7109375" style="133" customWidth="1"/>
    <col min="9733" max="9733" width="5.140625" style="133" customWidth="1"/>
    <col min="9734" max="9734" width="1.7109375" style="133" customWidth="1"/>
    <col min="9735" max="9735" width="5.140625" style="133" customWidth="1"/>
    <col min="9736" max="9736" width="2.140625" style="133" customWidth="1"/>
    <col min="9737" max="9737" width="6.28515625" style="133" customWidth="1"/>
    <col min="9738" max="9738" width="1.7109375" style="133" customWidth="1"/>
    <col min="9739" max="9739" width="3.140625" style="133" customWidth="1"/>
    <col min="9740" max="9740" width="1.42578125" style="133" customWidth="1"/>
    <col min="9741" max="9741" width="11.140625" style="133" customWidth="1"/>
    <col min="9742" max="9742" width="14" style="133" customWidth="1"/>
    <col min="9743" max="9984" width="9.140625" style="133"/>
    <col min="9985" max="9985" width="4.42578125" style="133" customWidth="1"/>
    <col min="9986" max="9986" width="39" style="133" customWidth="1"/>
    <col min="9987" max="9987" width="14" style="133" customWidth="1"/>
    <col min="9988" max="9988" width="19.7109375" style="133" customWidth="1"/>
    <col min="9989" max="9989" width="5.140625" style="133" customWidth="1"/>
    <col min="9990" max="9990" width="1.7109375" style="133" customWidth="1"/>
    <col min="9991" max="9991" width="5.140625" style="133" customWidth="1"/>
    <col min="9992" max="9992" width="2.140625" style="133" customWidth="1"/>
    <col min="9993" max="9993" width="6.28515625" style="133" customWidth="1"/>
    <col min="9994" max="9994" width="1.7109375" style="133" customWidth="1"/>
    <col min="9995" max="9995" width="3.140625" style="133" customWidth="1"/>
    <col min="9996" max="9996" width="1.42578125" style="133" customWidth="1"/>
    <col min="9997" max="9997" width="11.140625" style="133" customWidth="1"/>
    <col min="9998" max="9998" width="14" style="133" customWidth="1"/>
    <col min="9999" max="10240" width="9.140625" style="133"/>
    <col min="10241" max="10241" width="4.42578125" style="133" customWidth="1"/>
    <col min="10242" max="10242" width="39" style="133" customWidth="1"/>
    <col min="10243" max="10243" width="14" style="133" customWidth="1"/>
    <col min="10244" max="10244" width="19.7109375" style="133" customWidth="1"/>
    <col min="10245" max="10245" width="5.140625" style="133" customWidth="1"/>
    <col min="10246" max="10246" width="1.7109375" style="133" customWidth="1"/>
    <col min="10247" max="10247" width="5.140625" style="133" customWidth="1"/>
    <col min="10248" max="10248" width="2.140625" style="133" customWidth="1"/>
    <col min="10249" max="10249" width="6.28515625" style="133" customWidth="1"/>
    <col min="10250" max="10250" width="1.7109375" style="133" customWidth="1"/>
    <col min="10251" max="10251" width="3.140625" style="133" customWidth="1"/>
    <col min="10252" max="10252" width="1.42578125" style="133" customWidth="1"/>
    <col min="10253" max="10253" width="11.140625" style="133" customWidth="1"/>
    <col min="10254" max="10254" width="14" style="133" customWidth="1"/>
    <col min="10255" max="10496" width="9.140625" style="133"/>
    <col min="10497" max="10497" width="4.42578125" style="133" customWidth="1"/>
    <col min="10498" max="10498" width="39" style="133" customWidth="1"/>
    <col min="10499" max="10499" width="14" style="133" customWidth="1"/>
    <col min="10500" max="10500" width="19.7109375" style="133" customWidth="1"/>
    <col min="10501" max="10501" width="5.140625" style="133" customWidth="1"/>
    <col min="10502" max="10502" width="1.7109375" style="133" customWidth="1"/>
    <col min="10503" max="10503" width="5.140625" style="133" customWidth="1"/>
    <col min="10504" max="10504" width="2.140625" style="133" customWidth="1"/>
    <col min="10505" max="10505" width="6.28515625" style="133" customWidth="1"/>
    <col min="10506" max="10506" width="1.7109375" style="133" customWidth="1"/>
    <col min="10507" max="10507" width="3.140625" style="133" customWidth="1"/>
    <col min="10508" max="10508" width="1.42578125" style="133" customWidth="1"/>
    <col min="10509" max="10509" width="11.140625" style="133" customWidth="1"/>
    <col min="10510" max="10510" width="14" style="133" customWidth="1"/>
    <col min="10511" max="10752" width="9.140625" style="133"/>
    <col min="10753" max="10753" width="4.42578125" style="133" customWidth="1"/>
    <col min="10754" max="10754" width="39" style="133" customWidth="1"/>
    <col min="10755" max="10755" width="14" style="133" customWidth="1"/>
    <col min="10756" max="10756" width="19.7109375" style="133" customWidth="1"/>
    <col min="10757" max="10757" width="5.140625" style="133" customWidth="1"/>
    <col min="10758" max="10758" width="1.7109375" style="133" customWidth="1"/>
    <col min="10759" max="10759" width="5.140625" style="133" customWidth="1"/>
    <col min="10760" max="10760" width="2.140625" style="133" customWidth="1"/>
    <col min="10761" max="10761" width="6.28515625" style="133" customWidth="1"/>
    <col min="10762" max="10762" width="1.7109375" style="133" customWidth="1"/>
    <col min="10763" max="10763" width="3.140625" style="133" customWidth="1"/>
    <col min="10764" max="10764" width="1.42578125" style="133" customWidth="1"/>
    <col min="10765" max="10765" width="11.140625" style="133" customWidth="1"/>
    <col min="10766" max="10766" width="14" style="133" customWidth="1"/>
    <col min="10767" max="11008" width="9.140625" style="133"/>
    <col min="11009" max="11009" width="4.42578125" style="133" customWidth="1"/>
    <col min="11010" max="11010" width="39" style="133" customWidth="1"/>
    <col min="11011" max="11011" width="14" style="133" customWidth="1"/>
    <col min="11012" max="11012" width="19.7109375" style="133" customWidth="1"/>
    <col min="11013" max="11013" width="5.140625" style="133" customWidth="1"/>
    <col min="11014" max="11014" width="1.7109375" style="133" customWidth="1"/>
    <col min="11015" max="11015" width="5.140625" style="133" customWidth="1"/>
    <col min="11016" max="11016" width="2.140625" style="133" customWidth="1"/>
    <col min="11017" max="11017" width="6.28515625" style="133" customWidth="1"/>
    <col min="11018" max="11018" width="1.7109375" style="133" customWidth="1"/>
    <col min="11019" max="11019" width="3.140625" style="133" customWidth="1"/>
    <col min="11020" max="11020" width="1.42578125" style="133" customWidth="1"/>
    <col min="11021" max="11021" width="11.140625" style="133" customWidth="1"/>
    <col min="11022" max="11022" width="14" style="133" customWidth="1"/>
    <col min="11023" max="11264" width="9.140625" style="133"/>
    <col min="11265" max="11265" width="4.42578125" style="133" customWidth="1"/>
    <col min="11266" max="11266" width="39" style="133" customWidth="1"/>
    <col min="11267" max="11267" width="14" style="133" customWidth="1"/>
    <col min="11268" max="11268" width="19.7109375" style="133" customWidth="1"/>
    <col min="11269" max="11269" width="5.140625" style="133" customWidth="1"/>
    <col min="11270" max="11270" width="1.7109375" style="133" customWidth="1"/>
    <col min="11271" max="11271" width="5.140625" style="133" customWidth="1"/>
    <col min="11272" max="11272" width="2.140625" style="133" customWidth="1"/>
    <col min="11273" max="11273" width="6.28515625" style="133" customWidth="1"/>
    <col min="11274" max="11274" width="1.7109375" style="133" customWidth="1"/>
    <col min="11275" max="11275" width="3.140625" style="133" customWidth="1"/>
    <col min="11276" max="11276" width="1.42578125" style="133" customWidth="1"/>
    <col min="11277" max="11277" width="11.140625" style="133" customWidth="1"/>
    <col min="11278" max="11278" width="14" style="133" customWidth="1"/>
    <col min="11279" max="11520" width="9.140625" style="133"/>
    <col min="11521" max="11521" width="4.42578125" style="133" customWidth="1"/>
    <col min="11522" max="11522" width="39" style="133" customWidth="1"/>
    <col min="11523" max="11523" width="14" style="133" customWidth="1"/>
    <col min="11524" max="11524" width="19.7109375" style="133" customWidth="1"/>
    <col min="11525" max="11525" width="5.140625" style="133" customWidth="1"/>
    <col min="11526" max="11526" width="1.7109375" style="133" customWidth="1"/>
    <col min="11527" max="11527" width="5.140625" style="133" customWidth="1"/>
    <col min="11528" max="11528" width="2.140625" style="133" customWidth="1"/>
    <col min="11529" max="11529" width="6.28515625" style="133" customWidth="1"/>
    <col min="11530" max="11530" width="1.7109375" style="133" customWidth="1"/>
    <col min="11531" max="11531" width="3.140625" style="133" customWidth="1"/>
    <col min="11532" max="11532" width="1.42578125" style="133" customWidth="1"/>
    <col min="11533" max="11533" width="11.140625" style="133" customWidth="1"/>
    <col min="11534" max="11534" width="14" style="133" customWidth="1"/>
    <col min="11535" max="11776" width="9.140625" style="133"/>
    <col min="11777" max="11777" width="4.42578125" style="133" customWidth="1"/>
    <col min="11778" max="11778" width="39" style="133" customWidth="1"/>
    <col min="11779" max="11779" width="14" style="133" customWidth="1"/>
    <col min="11780" max="11780" width="19.7109375" style="133" customWidth="1"/>
    <col min="11781" max="11781" width="5.140625" style="133" customWidth="1"/>
    <col min="11782" max="11782" width="1.7109375" style="133" customWidth="1"/>
    <col min="11783" max="11783" width="5.140625" style="133" customWidth="1"/>
    <col min="11784" max="11784" width="2.140625" style="133" customWidth="1"/>
    <col min="11785" max="11785" width="6.28515625" style="133" customWidth="1"/>
    <col min="11786" max="11786" width="1.7109375" style="133" customWidth="1"/>
    <col min="11787" max="11787" width="3.140625" style="133" customWidth="1"/>
    <col min="11788" max="11788" width="1.42578125" style="133" customWidth="1"/>
    <col min="11789" max="11789" width="11.140625" style="133" customWidth="1"/>
    <col min="11790" max="11790" width="14" style="133" customWidth="1"/>
    <col min="11791" max="12032" width="9.140625" style="133"/>
    <col min="12033" max="12033" width="4.42578125" style="133" customWidth="1"/>
    <col min="12034" max="12034" width="39" style="133" customWidth="1"/>
    <col min="12035" max="12035" width="14" style="133" customWidth="1"/>
    <col min="12036" max="12036" width="19.7109375" style="133" customWidth="1"/>
    <col min="12037" max="12037" width="5.140625" style="133" customWidth="1"/>
    <col min="12038" max="12038" width="1.7109375" style="133" customWidth="1"/>
    <col min="12039" max="12039" width="5.140625" style="133" customWidth="1"/>
    <col min="12040" max="12040" width="2.140625" style="133" customWidth="1"/>
    <col min="12041" max="12041" width="6.28515625" style="133" customWidth="1"/>
    <col min="12042" max="12042" width="1.7109375" style="133" customWidth="1"/>
    <col min="12043" max="12043" width="3.140625" style="133" customWidth="1"/>
    <col min="12044" max="12044" width="1.42578125" style="133" customWidth="1"/>
    <col min="12045" max="12045" width="11.140625" style="133" customWidth="1"/>
    <col min="12046" max="12046" width="14" style="133" customWidth="1"/>
    <col min="12047" max="12288" width="9.140625" style="133"/>
    <col min="12289" max="12289" width="4.42578125" style="133" customWidth="1"/>
    <col min="12290" max="12290" width="39" style="133" customWidth="1"/>
    <col min="12291" max="12291" width="14" style="133" customWidth="1"/>
    <col min="12292" max="12292" width="19.7109375" style="133" customWidth="1"/>
    <col min="12293" max="12293" width="5.140625" style="133" customWidth="1"/>
    <col min="12294" max="12294" width="1.7109375" style="133" customWidth="1"/>
    <col min="12295" max="12295" width="5.140625" style="133" customWidth="1"/>
    <col min="12296" max="12296" width="2.140625" style="133" customWidth="1"/>
    <col min="12297" max="12297" width="6.28515625" style="133" customWidth="1"/>
    <col min="12298" max="12298" width="1.7109375" style="133" customWidth="1"/>
    <col min="12299" max="12299" width="3.140625" style="133" customWidth="1"/>
    <col min="12300" max="12300" width="1.42578125" style="133" customWidth="1"/>
    <col min="12301" max="12301" width="11.140625" style="133" customWidth="1"/>
    <col min="12302" max="12302" width="14" style="133" customWidth="1"/>
    <col min="12303" max="12544" width="9.140625" style="133"/>
    <col min="12545" max="12545" width="4.42578125" style="133" customWidth="1"/>
    <col min="12546" max="12546" width="39" style="133" customWidth="1"/>
    <col min="12547" max="12547" width="14" style="133" customWidth="1"/>
    <col min="12548" max="12548" width="19.7109375" style="133" customWidth="1"/>
    <col min="12549" max="12549" width="5.140625" style="133" customWidth="1"/>
    <col min="12550" max="12550" width="1.7109375" style="133" customWidth="1"/>
    <col min="12551" max="12551" width="5.140625" style="133" customWidth="1"/>
    <col min="12552" max="12552" width="2.140625" style="133" customWidth="1"/>
    <col min="12553" max="12553" width="6.28515625" style="133" customWidth="1"/>
    <col min="12554" max="12554" width="1.7109375" style="133" customWidth="1"/>
    <col min="12555" max="12555" width="3.140625" style="133" customWidth="1"/>
    <col min="12556" max="12556" width="1.42578125" style="133" customWidth="1"/>
    <col min="12557" max="12557" width="11.140625" style="133" customWidth="1"/>
    <col min="12558" max="12558" width="14" style="133" customWidth="1"/>
    <col min="12559" max="12800" width="9.140625" style="133"/>
    <col min="12801" max="12801" width="4.42578125" style="133" customWidth="1"/>
    <col min="12802" max="12802" width="39" style="133" customWidth="1"/>
    <col min="12803" max="12803" width="14" style="133" customWidth="1"/>
    <col min="12804" max="12804" width="19.7109375" style="133" customWidth="1"/>
    <col min="12805" max="12805" width="5.140625" style="133" customWidth="1"/>
    <col min="12806" max="12806" width="1.7109375" style="133" customWidth="1"/>
    <col min="12807" max="12807" width="5.140625" style="133" customWidth="1"/>
    <col min="12808" max="12808" width="2.140625" style="133" customWidth="1"/>
    <col min="12809" max="12809" width="6.28515625" style="133" customWidth="1"/>
    <col min="12810" max="12810" width="1.7109375" style="133" customWidth="1"/>
    <col min="12811" max="12811" width="3.140625" style="133" customWidth="1"/>
    <col min="12812" max="12812" width="1.42578125" style="133" customWidth="1"/>
    <col min="12813" max="12813" width="11.140625" style="133" customWidth="1"/>
    <col min="12814" max="12814" width="14" style="133" customWidth="1"/>
    <col min="12815" max="13056" width="9.140625" style="133"/>
    <col min="13057" max="13057" width="4.42578125" style="133" customWidth="1"/>
    <col min="13058" max="13058" width="39" style="133" customWidth="1"/>
    <col min="13059" max="13059" width="14" style="133" customWidth="1"/>
    <col min="13060" max="13060" width="19.7109375" style="133" customWidth="1"/>
    <col min="13061" max="13061" width="5.140625" style="133" customWidth="1"/>
    <col min="13062" max="13062" width="1.7109375" style="133" customWidth="1"/>
    <col min="13063" max="13063" width="5.140625" style="133" customWidth="1"/>
    <col min="13064" max="13064" width="2.140625" style="133" customWidth="1"/>
    <col min="13065" max="13065" width="6.28515625" style="133" customWidth="1"/>
    <col min="13066" max="13066" width="1.7109375" style="133" customWidth="1"/>
    <col min="13067" max="13067" width="3.140625" style="133" customWidth="1"/>
    <col min="13068" max="13068" width="1.42578125" style="133" customWidth="1"/>
    <col min="13069" max="13069" width="11.140625" style="133" customWidth="1"/>
    <col min="13070" max="13070" width="14" style="133" customWidth="1"/>
    <col min="13071" max="13312" width="9.140625" style="133"/>
    <col min="13313" max="13313" width="4.42578125" style="133" customWidth="1"/>
    <col min="13314" max="13314" width="39" style="133" customWidth="1"/>
    <col min="13315" max="13315" width="14" style="133" customWidth="1"/>
    <col min="13316" max="13316" width="19.7109375" style="133" customWidth="1"/>
    <col min="13317" max="13317" width="5.140625" style="133" customWidth="1"/>
    <col min="13318" max="13318" width="1.7109375" style="133" customWidth="1"/>
    <col min="13319" max="13319" width="5.140625" style="133" customWidth="1"/>
    <col min="13320" max="13320" width="2.140625" style="133" customWidth="1"/>
    <col min="13321" max="13321" width="6.28515625" style="133" customWidth="1"/>
    <col min="13322" max="13322" width="1.7109375" style="133" customWidth="1"/>
    <col min="13323" max="13323" width="3.140625" style="133" customWidth="1"/>
    <col min="13324" max="13324" width="1.42578125" style="133" customWidth="1"/>
    <col min="13325" max="13325" width="11.140625" style="133" customWidth="1"/>
    <col min="13326" max="13326" width="14" style="133" customWidth="1"/>
    <col min="13327" max="13568" width="9.140625" style="133"/>
    <col min="13569" max="13569" width="4.42578125" style="133" customWidth="1"/>
    <col min="13570" max="13570" width="39" style="133" customWidth="1"/>
    <col min="13571" max="13571" width="14" style="133" customWidth="1"/>
    <col min="13572" max="13572" width="19.7109375" style="133" customWidth="1"/>
    <col min="13573" max="13573" width="5.140625" style="133" customWidth="1"/>
    <col min="13574" max="13574" width="1.7109375" style="133" customWidth="1"/>
    <col min="13575" max="13575" width="5.140625" style="133" customWidth="1"/>
    <col min="13576" max="13576" width="2.140625" style="133" customWidth="1"/>
    <col min="13577" max="13577" width="6.28515625" style="133" customWidth="1"/>
    <col min="13578" max="13578" width="1.7109375" style="133" customWidth="1"/>
    <col min="13579" max="13579" width="3.140625" style="133" customWidth="1"/>
    <col min="13580" max="13580" width="1.42578125" style="133" customWidth="1"/>
    <col min="13581" max="13581" width="11.140625" style="133" customWidth="1"/>
    <col min="13582" max="13582" width="14" style="133" customWidth="1"/>
    <col min="13583" max="13824" width="9.140625" style="133"/>
    <col min="13825" max="13825" width="4.42578125" style="133" customWidth="1"/>
    <col min="13826" max="13826" width="39" style="133" customWidth="1"/>
    <col min="13827" max="13827" width="14" style="133" customWidth="1"/>
    <col min="13828" max="13828" width="19.7109375" style="133" customWidth="1"/>
    <col min="13829" max="13829" width="5.140625" style="133" customWidth="1"/>
    <col min="13830" max="13830" width="1.7109375" style="133" customWidth="1"/>
    <col min="13831" max="13831" width="5.140625" style="133" customWidth="1"/>
    <col min="13832" max="13832" width="2.140625" style="133" customWidth="1"/>
    <col min="13833" max="13833" width="6.28515625" style="133" customWidth="1"/>
    <col min="13834" max="13834" width="1.7109375" style="133" customWidth="1"/>
    <col min="13835" max="13835" width="3.140625" style="133" customWidth="1"/>
    <col min="13836" max="13836" width="1.42578125" style="133" customWidth="1"/>
    <col min="13837" max="13837" width="11.140625" style="133" customWidth="1"/>
    <col min="13838" max="13838" width="14" style="133" customWidth="1"/>
    <col min="13839" max="14080" width="9.140625" style="133"/>
    <col min="14081" max="14081" width="4.42578125" style="133" customWidth="1"/>
    <col min="14082" max="14082" width="39" style="133" customWidth="1"/>
    <col min="14083" max="14083" width="14" style="133" customWidth="1"/>
    <col min="14084" max="14084" width="19.7109375" style="133" customWidth="1"/>
    <col min="14085" max="14085" width="5.140625" style="133" customWidth="1"/>
    <col min="14086" max="14086" width="1.7109375" style="133" customWidth="1"/>
    <col min="14087" max="14087" width="5.140625" style="133" customWidth="1"/>
    <col min="14088" max="14088" width="2.140625" style="133" customWidth="1"/>
    <col min="14089" max="14089" width="6.28515625" style="133" customWidth="1"/>
    <col min="14090" max="14090" width="1.7109375" style="133" customWidth="1"/>
    <col min="14091" max="14091" width="3.140625" style="133" customWidth="1"/>
    <col min="14092" max="14092" width="1.42578125" style="133" customWidth="1"/>
    <col min="14093" max="14093" width="11.140625" style="133" customWidth="1"/>
    <col min="14094" max="14094" width="14" style="133" customWidth="1"/>
    <col min="14095" max="14336" width="9.140625" style="133"/>
    <col min="14337" max="14337" width="4.42578125" style="133" customWidth="1"/>
    <col min="14338" max="14338" width="39" style="133" customWidth="1"/>
    <col min="14339" max="14339" width="14" style="133" customWidth="1"/>
    <col min="14340" max="14340" width="19.7109375" style="133" customWidth="1"/>
    <col min="14341" max="14341" width="5.140625" style="133" customWidth="1"/>
    <col min="14342" max="14342" width="1.7109375" style="133" customWidth="1"/>
    <col min="14343" max="14343" width="5.140625" style="133" customWidth="1"/>
    <col min="14344" max="14344" width="2.140625" style="133" customWidth="1"/>
    <col min="14345" max="14345" width="6.28515625" style="133" customWidth="1"/>
    <col min="14346" max="14346" width="1.7109375" style="133" customWidth="1"/>
    <col min="14347" max="14347" width="3.140625" style="133" customWidth="1"/>
    <col min="14348" max="14348" width="1.42578125" style="133" customWidth="1"/>
    <col min="14349" max="14349" width="11.140625" style="133" customWidth="1"/>
    <col min="14350" max="14350" width="14" style="133" customWidth="1"/>
    <col min="14351" max="14592" width="9.140625" style="133"/>
    <col min="14593" max="14593" width="4.42578125" style="133" customWidth="1"/>
    <col min="14594" max="14594" width="39" style="133" customWidth="1"/>
    <col min="14595" max="14595" width="14" style="133" customWidth="1"/>
    <col min="14596" max="14596" width="19.7109375" style="133" customWidth="1"/>
    <col min="14597" max="14597" width="5.140625" style="133" customWidth="1"/>
    <col min="14598" max="14598" width="1.7109375" style="133" customWidth="1"/>
    <col min="14599" max="14599" width="5.140625" style="133" customWidth="1"/>
    <col min="14600" max="14600" width="2.140625" style="133" customWidth="1"/>
    <col min="14601" max="14601" width="6.28515625" style="133" customWidth="1"/>
    <col min="14602" max="14602" width="1.7109375" style="133" customWidth="1"/>
    <col min="14603" max="14603" width="3.140625" style="133" customWidth="1"/>
    <col min="14604" max="14604" width="1.42578125" style="133" customWidth="1"/>
    <col min="14605" max="14605" width="11.140625" style="133" customWidth="1"/>
    <col min="14606" max="14606" width="14" style="133" customWidth="1"/>
    <col min="14607" max="14848" width="9.140625" style="133"/>
    <col min="14849" max="14849" width="4.42578125" style="133" customWidth="1"/>
    <col min="14850" max="14850" width="39" style="133" customWidth="1"/>
    <col min="14851" max="14851" width="14" style="133" customWidth="1"/>
    <col min="14852" max="14852" width="19.7109375" style="133" customWidth="1"/>
    <col min="14853" max="14853" width="5.140625" style="133" customWidth="1"/>
    <col min="14854" max="14854" width="1.7109375" style="133" customWidth="1"/>
    <col min="14855" max="14855" width="5.140625" style="133" customWidth="1"/>
    <col min="14856" max="14856" width="2.140625" style="133" customWidth="1"/>
    <col min="14857" max="14857" width="6.28515625" style="133" customWidth="1"/>
    <col min="14858" max="14858" width="1.7109375" style="133" customWidth="1"/>
    <col min="14859" max="14859" width="3.140625" style="133" customWidth="1"/>
    <col min="14860" max="14860" width="1.42578125" style="133" customWidth="1"/>
    <col min="14861" max="14861" width="11.140625" style="133" customWidth="1"/>
    <col min="14862" max="14862" width="14" style="133" customWidth="1"/>
    <col min="14863" max="15104" width="9.140625" style="133"/>
    <col min="15105" max="15105" width="4.42578125" style="133" customWidth="1"/>
    <col min="15106" max="15106" width="39" style="133" customWidth="1"/>
    <col min="15107" max="15107" width="14" style="133" customWidth="1"/>
    <col min="15108" max="15108" width="19.7109375" style="133" customWidth="1"/>
    <col min="15109" max="15109" width="5.140625" style="133" customWidth="1"/>
    <col min="15110" max="15110" width="1.7109375" style="133" customWidth="1"/>
    <col min="15111" max="15111" width="5.140625" style="133" customWidth="1"/>
    <col min="15112" max="15112" width="2.140625" style="133" customWidth="1"/>
    <col min="15113" max="15113" width="6.28515625" style="133" customWidth="1"/>
    <col min="15114" max="15114" width="1.7109375" style="133" customWidth="1"/>
    <col min="15115" max="15115" width="3.140625" style="133" customWidth="1"/>
    <col min="15116" max="15116" width="1.42578125" style="133" customWidth="1"/>
    <col min="15117" max="15117" width="11.140625" style="133" customWidth="1"/>
    <col min="15118" max="15118" width="14" style="133" customWidth="1"/>
    <col min="15119" max="15360" width="9.140625" style="133"/>
    <col min="15361" max="15361" width="4.42578125" style="133" customWidth="1"/>
    <col min="15362" max="15362" width="39" style="133" customWidth="1"/>
    <col min="15363" max="15363" width="14" style="133" customWidth="1"/>
    <col min="15364" max="15364" width="19.7109375" style="133" customWidth="1"/>
    <col min="15365" max="15365" width="5.140625" style="133" customWidth="1"/>
    <col min="15366" max="15366" width="1.7109375" style="133" customWidth="1"/>
    <col min="15367" max="15367" width="5.140625" style="133" customWidth="1"/>
    <col min="15368" max="15368" width="2.140625" style="133" customWidth="1"/>
    <col min="15369" max="15369" width="6.28515625" style="133" customWidth="1"/>
    <col min="15370" max="15370" width="1.7109375" style="133" customWidth="1"/>
    <col min="15371" max="15371" width="3.140625" style="133" customWidth="1"/>
    <col min="15372" max="15372" width="1.42578125" style="133" customWidth="1"/>
    <col min="15373" max="15373" width="11.140625" style="133" customWidth="1"/>
    <col min="15374" max="15374" width="14" style="133" customWidth="1"/>
    <col min="15375" max="15616" width="9.140625" style="133"/>
    <col min="15617" max="15617" width="4.42578125" style="133" customWidth="1"/>
    <col min="15618" max="15618" width="39" style="133" customWidth="1"/>
    <col min="15619" max="15619" width="14" style="133" customWidth="1"/>
    <col min="15620" max="15620" width="19.7109375" style="133" customWidth="1"/>
    <col min="15621" max="15621" width="5.140625" style="133" customWidth="1"/>
    <col min="15622" max="15622" width="1.7109375" style="133" customWidth="1"/>
    <col min="15623" max="15623" width="5.140625" style="133" customWidth="1"/>
    <col min="15624" max="15624" width="2.140625" style="133" customWidth="1"/>
    <col min="15625" max="15625" width="6.28515625" style="133" customWidth="1"/>
    <col min="15626" max="15626" width="1.7109375" style="133" customWidth="1"/>
    <col min="15627" max="15627" width="3.140625" style="133" customWidth="1"/>
    <col min="15628" max="15628" width="1.42578125" style="133" customWidth="1"/>
    <col min="15629" max="15629" width="11.140625" style="133" customWidth="1"/>
    <col min="15630" max="15630" width="14" style="133" customWidth="1"/>
    <col min="15631" max="15872" width="9.140625" style="133"/>
    <col min="15873" max="15873" width="4.42578125" style="133" customWidth="1"/>
    <col min="15874" max="15874" width="39" style="133" customWidth="1"/>
    <col min="15875" max="15875" width="14" style="133" customWidth="1"/>
    <col min="15876" max="15876" width="19.7109375" style="133" customWidth="1"/>
    <col min="15877" max="15877" width="5.140625" style="133" customWidth="1"/>
    <col min="15878" max="15878" width="1.7109375" style="133" customWidth="1"/>
    <col min="15879" max="15879" width="5.140625" style="133" customWidth="1"/>
    <col min="15880" max="15880" width="2.140625" style="133" customWidth="1"/>
    <col min="15881" max="15881" width="6.28515625" style="133" customWidth="1"/>
    <col min="15882" max="15882" width="1.7109375" style="133" customWidth="1"/>
    <col min="15883" max="15883" width="3.140625" style="133" customWidth="1"/>
    <col min="15884" max="15884" width="1.42578125" style="133" customWidth="1"/>
    <col min="15885" max="15885" width="11.140625" style="133" customWidth="1"/>
    <col min="15886" max="15886" width="14" style="133" customWidth="1"/>
    <col min="15887" max="16128" width="9.140625" style="133"/>
    <col min="16129" max="16129" width="4.42578125" style="133" customWidth="1"/>
    <col min="16130" max="16130" width="39" style="133" customWidth="1"/>
    <col min="16131" max="16131" width="14" style="133" customWidth="1"/>
    <col min="16132" max="16132" width="19.7109375" style="133" customWidth="1"/>
    <col min="16133" max="16133" width="5.140625" style="133" customWidth="1"/>
    <col min="16134" max="16134" width="1.7109375" style="133" customWidth="1"/>
    <col min="16135" max="16135" width="5.140625" style="133" customWidth="1"/>
    <col min="16136" max="16136" width="2.140625" style="133" customWidth="1"/>
    <col min="16137" max="16137" width="6.28515625" style="133" customWidth="1"/>
    <col min="16138" max="16138" width="1.7109375" style="133" customWidth="1"/>
    <col min="16139" max="16139" width="3.140625" style="133" customWidth="1"/>
    <col min="16140" max="16140" width="1.42578125" style="133" customWidth="1"/>
    <col min="16141" max="16141" width="11.140625" style="133" customWidth="1"/>
    <col min="16142" max="16142" width="14" style="133" customWidth="1"/>
    <col min="16143" max="16384" width="9.140625" style="133"/>
  </cols>
  <sheetData>
    <row r="3" spans="1:14" ht="15.75" customHeight="1">
      <c r="A3" s="570" t="s">
        <v>131</v>
      </c>
      <c r="B3" s="570"/>
      <c r="C3" s="50"/>
      <c r="D3" s="50"/>
      <c r="E3" s="51" t="s">
        <v>249</v>
      </c>
      <c r="F3" s="51"/>
      <c r="G3" s="52"/>
      <c r="H3" s="52"/>
      <c r="I3" s="52"/>
      <c r="J3" s="52"/>
      <c r="K3" s="52"/>
      <c r="L3" s="52"/>
      <c r="M3" s="52"/>
      <c r="N3" s="52"/>
    </row>
    <row r="4" spans="1:14" ht="16.5" customHeight="1">
      <c r="A4" s="570" t="s">
        <v>190</v>
      </c>
      <c r="B4" s="570"/>
      <c r="C4" s="50"/>
      <c r="D4" s="50"/>
      <c r="E4" s="570" t="s">
        <v>119</v>
      </c>
      <c r="F4" s="570"/>
      <c r="G4" s="570"/>
      <c r="H4" s="570"/>
      <c r="I4" s="570"/>
      <c r="J4" s="570"/>
      <c r="K4" s="570"/>
      <c r="L4" s="570"/>
      <c r="M4" s="570"/>
      <c r="N4" s="570"/>
    </row>
    <row r="5" spans="1:14" ht="18" customHeight="1">
      <c r="A5" s="570" t="s">
        <v>226</v>
      </c>
      <c r="B5" s="570"/>
      <c r="C5" s="284"/>
      <c r="D5" s="284"/>
      <c r="E5" s="570" t="s">
        <v>226</v>
      </c>
      <c r="F5" s="570"/>
      <c r="G5" s="570"/>
      <c r="H5" s="570"/>
      <c r="I5" s="570"/>
      <c r="J5" s="570"/>
      <c r="K5" s="570"/>
      <c r="L5" s="570"/>
      <c r="M5" s="570"/>
      <c r="N5" s="570"/>
    </row>
    <row r="6" spans="1:14" ht="17.25">
      <c r="A6" s="28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2"/>
    </row>
    <row r="7" spans="1:14">
      <c r="A7" s="282"/>
      <c r="B7" s="586" t="s">
        <v>245</v>
      </c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</row>
    <row r="8" spans="1:14">
      <c r="A8" s="282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</row>
    <row r="9" spans="1:14" ht="39" customHeight="1">
      <c r="A9" s="282"/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7"/>
    </row>
    <row r="10" spans="1:14" ht="15" customHeight="1">
      <c r="A10" s="584" t="s">
        <v>66</v>
      </c>
      <c r="B10" s="584" t="s">
        <v>35</v>
      </c>
      <c r="C10" s="584" t="s">
        <v>67</v>
      </c>
      <c r="D10" s="584" t="s">
        <v>68</v>
      </c>
      <c r="E10" s="588"/>
      <c r="F10" s="589"/>
      <c r="G10" s="589"/>
      <c r="H10" s="589"/>
      <c r="I10" s="589"/>
      <c r="J10" s="589"/>
      <c r="K10" s="589"/>
      <c r="L10" s="590"/>
      <c r="M10" s="584" t="s">
        <v>69</v>
      </c>
      <c r="N10" s="584"/>
    </row>
    <row r="11" spans="1:14">
      <c r="A11" s="584"/>
      <c r="B11" s="584"/>
      <c r="C11" s="584"/>
      <c r="D11" s="584"/>
      <c r="E11" s="591"/>
      <c r="F11" s="587"/>
      <c r="G11" s="587"/>
      <c r="H11" s="587"/>
      <c r="I11" s="587"/>
      <c r="J11" s="587"/>
      <c r="K11" s="587"/>
      <c r="L11" s="592"/>
      <c r="M11" s="584">
        <v>44.21</v>
      </c>
      <c r="N11" s="584"/>
    </row>
    <row r="12" spans="1:14">
      <c r="A12" s="584"/>
      <c r="B12" s="584"/>
      <c r="C12" s="584"/>
      <c r="D12" s="584"/>
      <c r="E12" s="593"/>
      <c r="F12" s="594"/>
      <c r="G12" s="594"/>
      <c r="H12" s="594"/>
      <c r="I12" s="594"/>
      <c r="J12" s="594"/>
      <c r="K12" s="594"/>
      <c r="L12" s="595"/>
      <c r="M12" s="134" t="s">
        <v>70</v>
      </c>
      <c r="N12" s="134" t="s">
        <v>238</v>
      </c>
    </row>
    <row r="13" spans="1:14">
      <c r="A13" s="173"/>
      <c r="B13" s="584" t="s">
        <v>71</v>
      </c>
      <c r="C13" s="584"/>
      <c r="D13" s="584"/>
      <c r="E13" s="584"/>
      <c r="F13" s="584"/>
      <c r="G13" s="584"/>
      <c r="H13" s="584"/>
      <c r="I13" s="584"/>
      <c r="J13" s="584"/>
      <c r="K13" s="584"/>
      <c r="L13" s="584"/>
      <c r="M13" s="584"/>
      <c r="N13" s="584"/>
    </row>
    <row r="14" spans="1:14" ht="45.75" customHeight="1">
      <c r="A14" s="596" t="s">
        <v>72</v>
      </c>
      <c r="B14" s="597"/>
      <c r="C14" s="597"/>
      <c r="D14" s="597"/>
      <c r="E14" s="597"/>
      <c r="F14" s="597"/>
      <c r="G14" s="597"/>
      <c r="H14" s="597"/>
      <c r="I14" s="597"/>
      <c r="J14" s="597"/>
      <c r="K14" s="597"/>
      <c r="L14" s="597"/>
      <c r="M14" s="597"/>
      <c r="N14" s="597"/>
    </row>
    <row r="15" spans="1:14" ht="15" customHeight="1">
      <c r="A15" s="171"/>
      <c r="B15" s="568" t="s">
        <v>73</v>
      </c>
      <c r="C15" s="568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7"/>
    </row>
    <row r="16" spans="1:14" ht="13.5" customHeight="1">
      <c r="A16" s="175"/>
      <c r="B16" s="139" t="s">
        <v>74</v>
      </c>
      <c r="C16" s="140">
        <v>1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41"/>
    </row>
    <row r="17" spans="1:16" ht="15.75" customHeight="1">
      <c r="A17" s="175"/>
      <c r="B17" s="139" t="s">
        <v>75</v>
      </c>
      <c r="C17" s="142">
        <f>M11</f>
        <v>44.21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41"/>
    </row>
    <row r="18" spans="1:16" ht="13.5" customHeight="1">
      <c r="A18" s="163"/>
      <c r="B18" s="139" t="s">
        <v>76</v>
      </c>
      <c r="C18" s="142">
        <v>3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41"/>
      <c r="P18" s="133">
        <f>1536/300</f>
        <v>5.12</v>
      </c>
    </row>
    <row r="19" spans="1:16" ht="13.5" customHeight="1">
      <c r="A19" s="163"/>
      <c r="B19" s="145" t="s">
        <v>77</v>
      </c>
      <c r="C19" s="142">
        <v>10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41"/>
    </row>
    <row r="20" spans="1:16" ht="13.5" customHeight="1">
      <c r="A20" s="163"/>
      <c r="B20" s="143" t="s">
        <v>78</v>
      </c>
      <c r="C20" s="142">
        <f>C18</f>
        <v>3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41"/>
    </row>
    <row r="21" spans="1:16" ht="28.5" customHeight="1">
      <c r="A21" s="163"/>
      <c r="B21" s="146" t="s">
        <v>79</v>
      </c>
      <c r="C21" s="142">
        <f>C18*C19</f>
        <v>30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47"/>
    </row>
    <row r="22" spans="1:16">
      <c r="A22" s="602" t="s">
        <v>80</v>
      </c>
      <c r="B22" s="603"/>
      <c r="C22" s="603"/>
      <c r="D22" s="603"/>
      <c r="E22" s="603"/>
      <c r="F22" s="603"/>
      <c r="G22" s="603"/>
      <c r="H22" s="603"/>
      <c r="I22" s="603"/>
      <c r="J22" s="603"/>
      <c r="K22" s="603"/>
      <c r="L22" s="603"/>
      <c r="M22" s="603"/>
      <c r="N22" s="603"/>
    </row>
    <row r="23" spans="1:16" ht="59.25" customHeight="1">
      <c r="A23" s="148">
        <v>1</v>
      </c>
      <c r="B23" s="149" t="s">
        <v>81</v>
      </c>
      <c r="C23" s="150" t="s">
        <v>82</v>
      </c>
      <c r="D23" s="151"/>
      <c r="E23" s="148">
        <f>18.4</f>
        <v>18.399999999999999</v>
      </c>
      <c r="F23" s="152" t="s">
        <v>11</v>
      </c>
      <c r="G23" s="152">
        <f>C20</f>
        <v>3</v>
      </c>
      <c r="H23" s="152" t="s">
        <v>11</v>
      </c>
      <c r="I23" s="152">
        <v>0.5</v>
      </c>
      <c r="J23" s="152"/>
      <c r="K23" s="152"/>
      <c r="L23" s="153"/>
      <c r="M23" s="152">
        <f>E23*0.5*C20</f>
        <v>27.599999999999998</v>
      </c>
      <c r="N23" s="151">
        <f>ROUND((M23*$M$11),2)</f>
        <v>1220.2</v>
      </c>
    </row>
    <row r="24" spans="1:16" ht="16.149999999999999" customHeight="1">
      <c r="A24" s="154"/>
      <c r="B24" s="155">
        <f>C20</f>
        <v>3</v>
      </c>
      <c r="C24" s="156"/>
      <c r="D24" s="157"/>
      <c r="E24" s="154"/>
      <c r="F24" s="158"/>
      <c r="G24" s="158"/>
      <c r="H24" s="158"/>
      <c r="I24" s="158"/>
      <c r="J24" s="158"/>
      <c r="K24" s="158"/>
      <c r="L24" s="159"/>
      <c r="M24" s="158"/>
      <c r="N24" s="157"/>
    </row>
    <row r="25" spans="1:16" ht="34.15" customHeight="1">
      <c r="A25" s="157">
        <v>2</v>
      </c>
      <c r="B25" s="155" t="s">
        <v>83</v>
      </c>
      <c r="C25" s="155" t="s">
        <v>84</v>
      </c>
      <c r="D25" s="154"/>
      <c r="E25" s="160">
        <f>E23</f>
        <v>18.399999999999999</v>
      </c>
      <c r="F25" s="161" t="s">
        <v>11</v>
      </c>
      <c r="G25" s="161">
        <f>C20</f>
        <v>3</v>
      </c>
      <c r="H25" s="161"/>
      <c r="I25" s="161"/>
      <c r="J25" s="161"/>
      <c r="K25" s="161"/>
      <c r="L25" s="162"/>
      <c r="M25" s="159">
        <f>E25*G25</f>
        <v>55.199999999999996</v>
      </c>
      <c r="N25" s="157">
        <f>ROUND((M25*$M$11),2)</f>
        <v>2440.39</v>
      </c>
    </row>
    <row r="26" spans="1:16" ht="33" customHeight="1">
      <c r="A26" s="151">
        <v>3</v>
      </c>
      <c r="B26" s="144" t="s">
        <v>120</v>
      </c>
      <c r="C26" s="163" t="s">
        <v>85</v>
      </c>
      <c r="D26" s="164"/>
      <c r="E26" s="164">
        <f>C21</f>
        <v>30</v>
      </c>
      <c r="F26" s="165" t="s">
        <v>11</v>
      </c>
      <c r="G26" s="165">
        <v>38.4</v>
      </c>
      <c r="H26" s="165"/>
      <c r="I26" s="165"/>
      <c r="J26" s="165"/>
      <c r="K26" s="165"/>
      <c r="L26" s="166"/>
      <c r="M26" s="167">
        <f>C21*G26</f>
        <v>1152</v>
      </c>
      <c r="N26" s="151">
        <f>ROUND((M26*$M$11),2)</f>
        <v>50929.919999999998</v>
      </c>
    </row>
    <row r="27" spans="1:16" ht="38.25">
      <c r="A27" s="148">
        <v>4</v>
      </c>
      <c r="B27" s="144" t="s">
        <v>86</v>
      </c>
      <c r="C27" s="165" t="s">
        <v>87</v>
      </c>
      <c r="D27" s="163"/>
      <c r="E27" s="165">
        <f>22.9</f>
        <v>22.9</v>
      </c>
      <c r="F27" s="165" t="s">
        <v>11</v>
      </c>
      <c r="G27" s="165">
        <f>B28</f>
        <v>15</v>
      </c>
      <c r="H27" s="165"/>
      <c r="I27" s="165"/>
      <c r="J27" s="165"/>
      <c r="K27" s="165"/>
      <c r="L27" s="165"/>
      <c r="M27" s="168">
        <f>22.9*15</f>
        <v>343.5</v>
      </c>
      <c r="N27" s="153">
        <f>ROUND((M27*$M$11),2)</f>
        <v>15186.14</v>
      </c>
    </row>
    <row r="28" spans="1:16">
      <c r="A28" s="154"/>
      <c r="B28" s="169">
        <f>ROUND(C21/2,0)</f>
        <v>15</v>
      </c>
      <c r="C28" s="170"/>
      <c r="D28" s="171"/>
      <c r="E28" s="170"/>
      <c r="F28" s="170"/>
      <c r="G28" s="170"/>
      <c r="H28" s="170"/>
      <c r="I28" s="170"/>
      <c r="J28" s="170"/>
      <c r="K28" s="170"/>
      <c r="L28" s="170"/>
      <c r="M28" s="172"/>
      <c r="N28" s="159"/>
    </row>
    <row r="29" spans="1:16">
      <c r="A29" s="157">
        <v>6</v>
      </c>
      <c r="B29" s="572" t="s">
        <v>88</v>
      </c>
      <c r="C29" s="572"/>
      <c r="D29" s="573"/>
      <c r="E29" s="257"/>
      <c r="F29" s="258"/>
      <c r="G29" s="258"/>
      <c r="H29" s="258"/>
      <c r="I29" s="258"/>
      <c r="J29" s="258"/>
      <c r="K29" s="258"/>
      <c r="L29" s="236"/>
      <c r="M29" s="273">
        <f>SUM(M23:M28)</f>
        <v>1578.3</v>
      </c>
      <c r="N29" s="274">
        <f>SUM(N23:N28)</f>
        <v>69776.649999999994</v>
      </c>
    </row>
    <row r="30" spans="1:16" ht="76.5">
      <c r="A30" s="173">
        <v>7</v>
      </c>
      <c r="B30" s="270" t="s">
        <v>89</v>
      </c>
      <c r="C30" s="171" t="s">
        <v>90</v>
      </c>
      <c r="D30" s="271" t="s">
        <v>91</v>
      </c>
      <c r="E30" s="604">
        <f>M29</f>
        <v>1578.3</v>
      </c>
      <c r="F30" s="605"/>
      <c r="G30" s="605"/>
      <c r="H30" s="275" t="s">
        <v>11</v>
      </c>
      <c r="I30" s="275">
        <v>8.7499999999999994E-2</v>
      </c>
      <c r="J30" s="275"/>
      <c r="K30" s="275"/>
      <c r="L30" s="276"/>
      <c r="M30" s="272">
        <f>M29*I30</f>
        <v>138.10124999999999</v>
      </c>
      <c r="N30" s="171">
        <f>ROUND((M30*$M$11),2)</f>
        <v>6105.46</v>
      </c>
    </row>
    <row r="31" spans="1:16" ht="36.75" customHeight="1">
      <c r="A31" s="173">
        <v>8</v>
      </c>
      <c r="B31" s="174" t="s">
        <v>92</v>
      </c>
      <c r="C31" s="180" t="s">
        <v>93</v>
      </c>
      <c r="D31" s="176" t="s">
        <v>94</v>
      </c>
      <c r="E31" s="598">
        <f>M29+M30</f>
        <v>1716.4012499999999</v>
      </c>
      <c r="F31" s="599"/>
      <c r="G31" s="599"/>
      <c r="H31" s="177" t="s">
        <v>11</v>
      </c>
      <c r="I31" s="177">
        <v>0.06</v>
      </c>
      <c r="J31" s="177"/>
      <c r="K31" s="177"/>
      <c r="L31" s="178"/>
      <c r="M31" s="179">
        <f>(M29+M30)*0.06</f>
        <v>102.98407499999999</v>
      </c>
      <c r="N31" s="175">
        <f>ROUND((M31*$M$11),2)</f>
        <v>4552.93</v>
      </c>
    </row>
    <row r="32" spans="1:16">
      <c r="A32" s="173">
        <v>9</v>
      </c>
      <c r="B32" s="600" t="s">
        <v>88</v>
      </c>
      <c r="C32" s="600"/>
      <c r="D32" s="601"/>
      <c r="E32" s="181"/>
      <c r="F32" s="182"/>
      <c r="G32" s="182"/>
      <c r="H32" s="182"/>
      <c r="I32" s="182"/>
      <c r="J32" s="182"/>
      <c r="K32" s="182"/>
      <c r="L32" s="183"/>
      <c r="M32" s="184">
        <f>SUM(M29:M31)</f>
        <v>1819.385325</v>
      </c>
      <c r="N32" s="185">
        <f>SUM(N29:N31)</f>
        <v>80435.040000000008</v>
      </c>
    </row>
    <row r="33" spans="1:14">
      <c r="A33" s="173">
        <v>10</v>
      </c>
      <c r="B33" s="584" t="s">
        <v>95</v>
      </c>
      <c r="C33" s="584"/>
      <c r="D33" s="584"/>
      <c r="E33" s="583"/>
      <c r="F33" s="583"/>
      <c r="G33" s="583"/>
      <c r="H33" s="583"/>
      <c r="I33" s="583"/>
      <c r="J33" s="583"/>
      <c r="K33" s="583"/>
      <c r="L33" s="583"/>
      <c r="M33" s="584"/>
      <c r="N33" s="584"/>
    </row>
    <row r="34" spans="1:14" ht="38.25">
      <c r="A34" s="173">
        <v>11</v>
      </c>
      <c r="B34" s="186" t="s">
        <v>96</v>
      </c>
      <c r="C34" s="175" t="s">
        <v>97</v>
      </c>
      <c r="D34" s="187"/>
      <c r="E34" s="164">
        <f>C20</f>
        <v>3</v>
      </c>
      <c r="F34" s="165" t="s">
        <v>11</v>
      </c>
      <c r="G34" s="585">
        <v>220.2</v>
      </c>
      <c r="H34" s="585"/>
      <c r="I34" s="165"/>
      <c r="J34" s="165"/>
      <c r="K34" s="165"/>
      <c r="L34" s="166"/>
      <c r="M34" s="188">
        <f>E34*G34</f>
        <v>660.59999999999991</v>
      </c>
      <c r="N34" s="173">
        <f>ROUND((M34*$M$11),2)</f>
        <v>29205.13</v>
      </c>
    </row>
    <row r="35" spans="1:14" ht="51">
      <c r="A35" s="173">
        <v>12</v>
      </c>
      <c r="B35" s="186" t="s">
        <v>98</v>
      </c>
      <c r="C35" s="175" t="s">
        <v>99</v>
      </c>
      <c r="D35" s="187"/>
      <c r="E35" s="187">
        <f>C20</f>
        <v>3</v>
      </c>
      <c r="F35" s="189" t="s">
        <v>11</v>
      </c>
      <c r="G35" s="189">
        <v>48.4</v>
      </c>
      <c r="H35" s="190"/>
      <c r="I35" s="189"/>
      <c r="J35" s="189"/>
      <c r="K35" s="189"/>
      <c r="L35" s="191"/>
      <c r="M35" s="188">
        <f>E35*G35</f>
        <v>145.19999999999999</v>
      </c>
      <c r="N35" s="173">
        <f>ROUND((M35*$M$11),2)</f>
        <v>6419.29</v>
      </c>
    </row>
    <row r="36" spans="1:14" ht="38.25">
      <c r="A36" s="173">
        <v>13</v>
      </c>
      <c r="B36" s="192" t="s">
        <v>100</v>
      </c>
      <c r="C36" s="192" t="s">
        <v>101</v>
      </c>
      <c r="D36" s="193"/>
      <c r="E36" s="194">
        <f>C20</f>
        <v>3</v>
      </c>
      <c r="F36" s="195" t="s">
        <v>11</v>
      </c>
      <c r="G36" s="195">
        <v>25.4</v>
      </c>
      <c r="H36" s="195"/>
      <c r="I36" s="195"/>
      <c r="J36" s="195"/>
      <c r="K36" s="195"/>
      <c r="L36" s="196"/>
      <c r="M36" s="188">
        <f>E36*G36</f>
        <v>76.199999999999989</v>
      </c>
      <c r="N36" s="173">
        <f>ROUND((M36*$M$11),2)</f>
        <v>3368.8</v>
      </c>
    </row>
    <row r="37" spans="1:14">
      <c r="A37" s="173">
        <v>14</v>
      </c>
      <c r="B37" s="572" t="s">
        <v>102</v>
      </c>
      <c r="C37" s="572"/>
      <c r="D37" s="573"/>
      <c r="E37" s="197"/>
      <c r="F37" s="197"/>
      <c r="G37" s="197"/>
      <c r="H37" s="197"/>
      <c r="I37" s="197"/>
      <c r="J37" s="197"/>
      <c r="K37" s="197"/>
      <c r="L37" s="197"/>
      <c r="M37" s="198">
        <f>SUM(M34:M36)</f>
        <v>882</v>
      </c>
      <c r="N37" s="199">
        <f>SUM(N34:N36)</f>
        <v>38993.22</v>
      </c>
    </row>
    <row r="38" spans="1:14">
      <c r="A38" s="173">
        <v>15</v>
      </c>
      <c r="B38" s="574" t="s">
        <v>103</v>
      </c>
      <c r="C38" s="574"/>
      <c r="D38" s="574"/>
      <c r="E38" s="575"/>
      <c r="F38" s="575"/>
      <c r="G38" s="575"/>
      <c r="H38" s="575"/>
      <c r="I38" s="575"/>
      <c r="J38" s="575"/>
      <c r="K38" s="575"/>
      <c r="L38" s="575"/>
      <c r="M38" s="574"/>
      <c r="N38" s="574"/>
    </row>
    <row r="39" spans="1:14" ht="38.25" customHeight="1">
      <c r="A39" s="173">
        <v>16</v>
      </c>
      <c r="B39" s="135" t="s">
        <v>222</v>
      </c>
      <c r="C39" s="200" t="s">
        <v>104</v>
      </c>
      <c r="D39" s="201"/>
      <c r="E39" s="202">
        <f>C21</f>
        <v>30</v>
      </c>
      <c r="F39" s="203" t="s">
        <v>11</v>
      </c>
      <c r="G39" s="203">
        <v>9</v>
      </c>
      <c r="H39" s="203"/>
      <c r="I39" s="203"/>
      <c r="J39" s="203"/>
      <c r="K39" s="203"/>
      <c r="L39" s="204"/>
      <c r="M39" s="205">
        <f>E39*9</f>
        <v>270</v>
      </c>
      <c r="N39" s="173">
        <f>ROUND((M39*$M$11),2)</f>
        <v>11936.7</v>
      </c>
    </row>
    <row r="40" spans="1:14" ht="24.75" customHeight="1">
      <c r="A40" s="173">
        <v>17</v>
      </c>
      <c r="B40" s="138" t="s">
        <v>105</v>
      </c>
      <c r="C40" s="175" t="s">
        <v>106</v>
      </c>
      <c r="D40" s="206"/>
      <c r="E40" s="206">
        <f>E39</f>
        <v>30</v>
      </c>
      <c r="F40" s="207" t="s">
        <v>11</v>
      </c>
      <c r="G40" s="207">
        <v>8.1999999999999993</v>
      </c>
      <c r="H40" s="207"/>
      <c r="I40" s="207"/>
      <c r="J40" s="207"/>
      <c r="K40" s="207"/>
      <c r="L40" s="208"/>
      <c r="M40" s="209">
        <f>E40*8.2</f>
        <v>245.99999999999997</v>
      </c>
      <c r="N40" s="173">
        <f>ROUND((M40*$M$11),2)</f>
        <v>10875.66</v>
      </c>
    </row>
    <row r="41" spans="1:14" ht="38.25">
      <c r="A41" s="173">
        <v>18</v>
      </c>
      <c r="B41" s="138" t="s">
        <v>107</v>
      </c>
      <c r="C41" s="210" t="s">
        <v>108</v>
      </c>
      <c r="D41" s="211"/>
      <c r="E41" s="580">
        <f>M37</f>
        <v>882</v>
      </c>
      <c r="F41" s="581"/>
      <c r="G41" s="581"/>
      <c r="H41" s="212" t="s">
        <v>11</v>
      </c>
      <c r="I41" s="212">
        <v>0.2</v>
      </c>
      <c r="J41" s="212"/>
      <c r="K41" s="212"/>
      <c r="L41" s="213"/>
      <c r="M41" s="214">
        <f>E41*I41</f>
        <v>176.4</v>
      </c>
      <c r="N41" s="173">
        <f>ROUND((M41*$M$11),2)</f>
        <v>7798.64</v>
      </c>
    </row>
    <row r="42" spans="1:14">
      <c r="A42" s="173">
        <v>19</v>
      </c>
      <c r="B42" s="572" t="s">
        <v>109</v>
      </c>
      <c r="C42" s="572"/>
      <c r="D42" s="573"/>
      <c r="E42" s="197"/>
      <c r="F42" s="197"/>
      <c r="G42" s="197"/>
      <c r="H42" s="197"/>
      <c r="I42" s="197"/>
      <c r="J42" s="197"/>
      <c r="K42" s="197"/>
      <c r="L42" s="197"/>
      <c r="M42" s="277">
        <f>SUM(M39:M41)</f>
        <v>692.4</v>
      </c>
      <c r="N42" s="199">
        <f>SUM(N39:N41)</f>
        <v>30611</v>
      </c>
    </row>
    <row r="43" spans="1:14">
      <c r="A43" s="173">
        <v>20</v>
      </c>
      <c r="B43" s="582" t="s">
        <v>110</v>
      </c>
      <c r="C43" s="582"/>
      <c r="D43" s="582"/>
      <c r="E43" s="583"/>
      <c r="F43" s="583"/>
      <c r="G43" s="583"/>
      <c r="H43" s="583"/>
      <c r="I43" s="583"/>
      <c r="J43" s="583"/>
      <c r="K43" s="583"/>
      <c r="L43" s="583"/>
      <c r="M43" s="582"/>
      <c r="N43" s="582"/>
    </row>
    <row r="44" spans="1:14" ht="38.25">
      <c r="A44" s="173">
        <v>21</v>
      </c>
      <c r="B44" s="138" t="s">
        <v>111</v>
      </c>
      <c r="C44" s="175" t="s">
        <v>112</v>
      </c>
      <c r="D44" s="215" t="s">
        <v>113</v>
      </c>
      <c r="E44" s="215">
        <f>500</f>
        <v>500</v>
      </c>
      <c r="F44" s="216" t="s">
        <v>11</v>
      </c>
      <c r="G44" s="216">
        <v>1.25</v>
      </c>
      <c r="H44" s="216"/>
      <c r="I44" s="216"/>
      <c r="J44" s="216"/>
      <c r="K44" s="216"/>
      <c r="L44" s="217"/>
      <c r="M44" s="218">
        <f>500*1.25</f>
        <v>625</v>
      </c>
      <c r="N44" s="219">
        <f>ROUND((M44*$M$11),2)</f>
        <v>27631.25</v>
      </c>
    </row>
    <row r="45" spans="1:14" ht="25.5">
      <c r="A45" s="173">
        <v>22</v>
      </c>
      <c r="B45" s="138" t="s">
        <v>114</v>
      </c>
      <c r="C45" s="175" t="s">
        <v>115</v>
      </c>
      <c r="D45" s="187" t="s">
        <v>116</v>
      </c>
      <c r="E45" s="576">
        <f>M42</f>
        <v>692.4</v>
      </c>
      <c r="F45" s="577"/>
      <c r="G45" s="577"/>
      <c r="H45" s="189" t="s">
        <v>11</v>
      </c>
      <c r="I45" s="189">
        <v>0.21</v>
      </c>
      <c r="J45" s="189"/>
      <c r="K45" s="189"/>
      <c r="L45" s="191"/>
      <c r="M45" s="218">
        <f>0.21*M42</f>
        <v>145.404</v>
      </c>
      <c r="N45" s="219">
        <f>ROUND((M45*M11),2)</f>
        <v>6428.31</v>
      </c>
    </row>
    <row r="46" spans="1:14">
      <c r="A46" s="173">
        <v>23</v>
      </c>
      <c r="B46" s="572" t="s">
        <v>117</v>
      </c>
      <c r="C46" s="572"/>
      <c r="D46" s="573"/>
      <c r="E46" s="220"/>
      <c r="F46" s="221"/>
      <c r="G46" s="221"/>
      <c r="H46" s="221"/>
      <c r="I46" s="221"/>
      <c r="J46" s="221"/>
      <c r="K46" s="221"/>
      <c r="L46" s="222"/>
      <c r="M46" s="278">
        <f>M45+M44</f>
        <v>770.404</v>
      </c>
      <c r="N46" s="279">
        <f>N44+N45</f>
        <v>34059.56</v>
      </c>
    </row>
    <row r="47" spans="1:14">
      <c r="A47" s="173">
        <v>24</v>
      </c>
      <c r="B47" s="576" t="s">
        <v>29</v>
      </c>
      <c r="C47" s="577"/>
      <c r="D47" s="577"/>
      <c r="E47" s="577"/>
      <c r="F47" s="577"/>
      <c r="G47" s="577"/>
      <c r="H47" s="577"/>
      <c r="I47" s="577"/>
      <c r="J47" s="577"/>
      <c r="K47" s="577"/>
      <c r="L47" s="579"/>
      <c r="M47" s="278">
        <f>M32+M37+M42+M46</f>
        <v>4164.1893250000003</v>
      </c>
      <c r="N47" s="278">
        <f>N32+N37+N42+N46</f>
        <v>184098.82</v>
      </c>
    </row>
    <row r="48" spans="1:14">
      <c r="A48" s="173">
        <v>25</v>
      </c>
      <c r="B48" s="231" t="s">
        <v>25</v>
      </c>
      <c r="C48" s="231"/>
      <c r="D48" s="234">
        <v>1</v>
      </c>
      <c r="E48" s="223"/>
      <c r="F48" s="224"/>
      <c r="G48" s="224"/>
      <c r="H48" s="224"/>
      <c r="I48" s="224"/>
      <c r="J48" s="224"/>
      <c r="K48" s="224"/>
      <c r="L48" s="225"/>
      <c r="M48" s="235">
        <f>M47*D48</f>
        <v>4164.1893250000003</v>
      </c>
      <c r="N48" s="237">
        <f>ROUND((D48*N47),2)</f>
        <v>184098.82</v>
      </c>
    </row>
    <row r="49" spans="1:14">
      <c r="A49" s="173">
        <v>26</v>
      </c>
      <c r="B49" s="138" t="s">
        <v>240</v>
      </c>
      <c r="C49" s="175"/>
      <c r="D49" s="187"/>
      <c r="E49" s="223"/>
      <c r="F49" s="224"/>
      <c r="G49" s="224"/>
      <c r="H49" s="224"/>
      <c r="I49" s="224"/>
      <c r="J49" s="224"/>
      <c r="K49" s="224"/>
      <c r="L49" s="225"/>
      <c r="M49" s="226"/>
      <c r="N49" s="227">
        <f>0.2*N48</f>
        <v>36819.764000000003</v>
      </c>
    </row>
    <row r="50" spans="1:14">
      <c r="A50" s="173">
        <v>27</v>
      </c>
      <c r="B50" s="573" t="s">
        <v>118</v>
      </c>
      <c r="C50" s="578"/>
      <c r="D50" s="578"/>
      <c r="E50" s="228"/>
      <c r="F50" s="229"/>
      <c r="G50" s="229"/>
      <c r="H50" s="229"/>
      <c r="I50" s="229"/>
      <c r="J50" s="229"/>
      <c r="K50" s="229"/>
      <c r="L50" s="230"/>
      <c r="M50" s="226"/>
      <c r="N50" s="279">
        <f>N49+N48</f>
        <v>220918.584</v>
      </c>
    </row>
    <row r="52" spans="1:14">
      <c r="B52" s="133" t="s">
        <v>252</v>
      </c>
    </row>
  </sheetData>
  <mergeCells count="32">
    <mergeCell ref="E5:N5"/>
    <mergeCell ref="E31:G31"/>
    <mergeCell ref="B32:D32"/>
    <mergeCell ref="B15:C15"/>
    <mergeCell ref="A22:N22"/>
    <mergeCell ref="B29:D29"/>
    <mergeCell ref="E30:G30"/>
    <mergeCell ref="B33:N33"/>
    <mergeCell ref="G34:H34"/>
    <mergeCell ref="A3:B3"/>
    <mergeCell ref="A4:B4"/>
    <mergeCell ref="B7:N9"/>
    <mergeCell ref="A10:A12"/>
    <mergeCell ref="B10:B12"/>
    <mergeCell ref="C10:C12"/>
    <mergeCell ref="D10:D12"/>
    <mergeCell ref="E10:L12"/>
    <mergeCell ref="M10:N10"/>
    <mergeCell ref="M11:N11"/>
    <mergeCell ref="B13:N13"/>
    <mergeCell ref="A14:N14"/>
    <mergeCell ref="E4:N4"/>
    <mergeCell ref="A5:B5"/>
    <mergeCell ref="B37:D37"/>
    <mergeCell ref="B38:N38"/>
    <mergeCell ref="E45:G45"/>
    <mergeCell ref="B46:D46"/>
    <mergeCell ref="B50:D50"/>
    <mergeCell ref="B47:L47"/>
    <mergeCell ref="E41:G41"/>
    <mergeCell ref="B42:D42"/>
    <mergeCell ref="B43:N4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0066"/>
  </sheetPr>
  <dimension ref="A1:U67"/>
  <sheetViews>
    <sheetView topLeftCell="A5" zoomScaleNormal="100" workbookViewId="0">
      <selection activeCell="R50" sqref="R50"/>
    </sheetView>
  </sheetViews>
  <sheetFormatPr defaultRowHeight="12.75"/>
  <cols>
    <col min="1" max="1" width="4.140625" style="338" customWidth="1"/>
    <col min="2" max="2" width="24.42578125" style="338" customWidth="1"/>
    <col min="3" max="3" width="14.7109375" style="338" customWidth="1"/>
    <col min="4" max="4" width="5.5703125" style="338" customWidth="1"/>
    <col min="5" max="5" width="6.5703125" style="338" customWidth="1"/>
    <col min="6" max="6" width="6.42578125" style="338" customWidth="1"/>
    <col min="7" max="7" width="1.42578125" style="338" customWidth="1"/>
    <col min="8" max="8" width="5.85546875" style="338" customWidth="1"/>
    <col min="9" max="9" width="3.28515625" style="338" customWidth="1"/>
    <col min="10" max="10" width="6.28515625" style="338" customWidth="1"/>
    <col min="11" max="11" width="2" style="338" customWidth="1"/>
    <col min="12" max="12" width="5" style="338" customWidth="1"/>
    <col min="13" max="13" width="12.140625" style="338" customWidth="1"/>
    <col min="14" max="15" width="9.140625" style="338"/>
    <col min="16" max="16" width="13.140625" style="338" customWidth="1"/>
    <col min="17" max="256" width="9.140625" style="338"/>
    <col min="257" max="257" width="4.140625" style="338" customWidth="1"/>
    <col min="258" max="258" width="28.28515625" style="338" customWidth="1"/>
    <col min="259" max="259" width="14.7109375" style="338" customWidth="1"/>
    <col min="260" max="260" width="5.5703125" style="338" customWidth="1"/>
    <col min="261" max="261" width="6.5703125" style="338" customWidth="1"/>
    <col min="262" max="262" width="6.42578125" style="338" customWidth="1"/>
    <col min="263" max="263" width="1.42578125" style="338" customWidth="1"/>
    <col min="264" max="264" width="5.85546875" style="338" customWidth="1"/>
    <col min="265" max="265" width="3.28515625" style="338" customWidth="1"/>
    <col min="266" max="266" width="6.28515625" style="338" customWidth="1"/>
    <col min="267" max="267" width="2" style="338" customWidth="1"/>
    <col min="268" max="268" width="5" style="338" customWidth="1"/>
    <col min="269" max="269" width="12.140625" style="338" customWidth="1"/>
    <col min="270" max="271" width="9.140625" style="338"/>
    <col min="272" max="272" width="13.140625" style="338" customWidth="1"/>
    <col min="273" max="512" width="9.140625" style="338"/>
    <col min="513" max="513" width="4.140625" style="338" customWidth="1"/>
    <col min="514" max="514" width="28.28515625" style="338" customWidth="1"/>
    <col min="515" max="515" width="14.7109375" style="338" customWidth="1"/>
    <col min="516" max="516" width="5.5703125" style="338" customWidth="1"/>
    <col min="517" max="517" width="6.5703125" style="338" customWidth="1"/>
    <col min="518" max="518" width="6.42578125" style="338" customWidth="1"/>
    <col min="519" max="519" width="1.42578125" style="338" customWidth="1"/>
    <col min="520" max="520" width="5.85546875" style="338" customWidth="1"/>
    <col min="521" max="521" width="3.28515625" style="338" customWidth="1"/>
    <col min="522" max="522" width="6.28515625" style="338" customWidth="1"/>
    <col min="523" max="523" width="2" style="338" customWidth="1"/>
    <col min="524" max="524" width="5" style="338" customWidth="1"/>
    <col min="525" max="525" width="12.140625" style="338" customWidth="1"/>
    <col min="526" max="527" width="9.140625" style="338"/>
    <col min="528" max="528" width="13.140625" style="338" customWidth="1"/>
    <col min="529" max="768" width="9.140625" style="338"/>
    <col min="769" max="769" width="4.140625" style="338" customWidth="1"/>
    <col min="770" max="770" width="28.28515625" style="338" customWidth="1"/>
    <col min="771" max="771" width="14.7109375" style="338" customWidth="1"/>
    <col min="772" max="772" width="5.5703125" style="338" customWidth="1"/>
    <col min="773" max="773" width="6.5703125" style="338" customWidth="1"/>
    <col min="774" max="774" width="6.42578125" style="338" customWidth="1"/>
    <col min="775" max="775" width="1.42578125" style="338" customWidth="1"/>
    <col min="776" max="776" width="5.85546875" style="338" customWidth="1"/>
    <col min="777" max="777" width="3.28515625" style="338" customWidth="1"/>
    <col min="778" max="778" width="6.28515625" style="338" customWidth="1"/>
    <col min="779" max="779" width="2" style="338" customWidth="1"/>
    <col min="780" max="780" width="5" style="338" customWidth="1"/>
    <col min="781" max="781" width="12.140625" style="338" customWidth="1"/>
    <col min="782" max="783" width="9.140625" style="338"/>
    <col min="784" max="784" width="13.140625" style="338" customWidth="1"/>
    <col min="785" max="1024" width="9.140625" style="338"/>
    <col min="1025" max="1025" width="4.140625" style="338" customWidth="1"/>
    <col min="1026" max="1026" width="28.28515625" style="338" customWidth="1"/>
    <col min="1027" max="1027" width="14.7109375" style="338" customWidth="1"/>
    <col min="1028" max="1028" width="5.5703125" style="338" customWidth="1"/>
    <col min="1029" max="1029" width="6.5703125" style="338" customWidth="1"/>
    <col min="1030" max="1030" width="6.42578125" style="338" customWidth="1"/>
    <col min="1031" max="1031" width="1.42578125" style="338" customWidth="1"/>
    <col min="1032" max="1032" width="5.85546875" style="338" customWidth="1"/>
    <col min="1033" max="1033" width="3.28515625" style="338" customWidth="1"/>
    <col min="1034" max="1034" width="6.28515625" style="338" customWidth="1"/>
    <col min="1035" max="1035" width="2" style="338" customWidth="1"/>
    <col min="1036" max="1036" width="5" style="338" customWidth="1"/>
    <col min="1037" max="1037" width="12.140625" style="338" customWidth="1"/>
    <col min="1038" max="1039" width="9.140625" style="338"/>
    <col min="1040" max="1040" width="13.140625" style="338" customWidth="1"/>
    <col min="1041" max="1280" width="9.140625" style="338"/>
    <col min="1281" max="1281" width="4.140625" style="338" customWidth="1"/>
    <col min="1282" max="1282" width="28.28515625" style="338" customWidth="1"/>
    <col min="1283" max="1283" width="14.7109375" style="338" customWidth="1"/>
    <col min="1284" max="1284" width="5.5703125" style="338" customWidth="1"/>
    <col min="1285" max="1285" width="6.5703125" style="338" customWidth="1"/>
    <col min="1286" max="1286" width="6.42578125" style="338" customWidth="1"/>
    <col min="1287" max="1287" width="1.42578125" style="338" customWidth="1"/>
    <col min="1288" max="1288" width="5.85546875" style="338" customWidth="1"/>
    <col min="1289" max="1289" width="3.28515625" style="338" customWidth="1"/>
    <col min="1290" max="1290" width="6.28515625" style="338" customWidth="1"/>
    <col min="1291" max="1291" width="2" style="338" customWidth="1"/>
    <col min="1292" max="1292" width="5" style="338" customWidth="1"/>
    <col min="1293" max="1293" width="12.140625" style="338" customWidth="1"/>
    <col min="1294" max="1295" width="9.140625" style="338"/>
    <col min="1296" max="1296" width="13.140625" style="338" customWidth="1"/>
    <col min="1297" max="1536" width="9.140625" style="338"/>
    <col min="1537" max="1537" width="4.140625" style="338" customWidth="1"/>
    <col min="1538" max="1538" width="28.28515625" style="338" customWidth="1"/>
    <col min="1539" max="1539" width="14.7109375" style="338" customWidth="1"/>
    <col min="1540" max="1540" width="5.5703125" style="338" customWidth="1"/>
    <col min="1541" max="1541" width="6.5703125" style="338" customWidth="1"/>
    <col min="1542" max="1542" width="6.42578125" style="338" customWidth="1"/>
    <col min="1543" max="1543" width="1.42578125" style="338" customWidth="1"/>
    <col min="1544" max="1544" width="5.85546875" style="338" customWidth="1"/>
    <col min="1545" max="1545" width="3.28515625" style="338" customWidth="1"/>
    <col min="1546" max="1546" width="6.28515625" style="338" customWidth="1"/>
    <col min="1547" max="1547" width="2" style="338" customWidth="1"/>
    <col min="1548" max="1548" width="5" style="338" customWidth="1"/>
    <col min="1549" max="1549" width="12.140625" style="338" customWidth="1"/>
    <col min="1550" max="1551" width="9.140625" style="338"/>
    <col min="1552" max="1552" width="13.140625" style="338" customWidth="1"/>
    <col min="1553" max="1792" width="9.140625" style="338"/>
    <col min="1793" max="1793" width="4.140625" style="338" customWidth="1"/>
    <col min="1794" max="1794" width="28.28515625" style="338" customWidth="1"/>
    <col min="1795" max="1795" width="14.7109375" style="338" customWidth="1"/>
    <col min="1796" max="1796" width="5.5703125" style="338" customWidth="1"/>
    <col min="1797" max="1797" width="6.5703125" style="338" customWidth="1"/>
    <col min="1798" max="1798" width="6.42578125" style="338" customWidth="1"/>
    <col min="1799" max="1799" width="1.42578125" style="338" customWidth="1"/>
    <col min="1800" max="1800" width="5.85546875" style="338" customWidth="1"/>
    <col min="1801" max="1801" width="3.28515625" style="338" customWidth="1"/>
    <col min="1802" max="1802" width="6.28515625" style="338" customWidth="1"/>
    <col min="1803" max="1803" width="2" style="338" customWidth="1"/>
    <col min="1804" max="1804" width="5" style="338" customWidth="1"/>
    <col min="1805" max="1805" width="12.140625" style="338" customWidth="1"/>
    <col min="1806" max="1807" width="9.140625" style="338"/>
    <col min="1808" max="1808" width="13.140625" style="338" customWidth="1"/>
    <col min="1809" max="2048" width="9.140625" style="338"/>
    <col min="2049" max="2049" width="4.140625" style="338" customWidth="1"/>
    <col min="2050" max="2050" width="28.28515625" style="338" customWidth="1"/>
    <col min="2051" max="2051" width="14.7109375" style="338" customWidth="1"/>
    <col min="2052" max="2052" width="5.5703125" style="338" customWidth="1"/>
    <col min="2053" max="2053" width="6.5703125" style="338" customWidth="1"/>
    <col min="2054" max="2054" width="6.42578125" style="338" customWidth="1"/>
    <col min="2055" max="2055" width="1.42578125" style="338" customWidth="1"/>
    <col min="2056" max="2056" width="5.85546875" style="338" customWidth="1"/>
    <col min="2057" max="2057" width="3.28515625" style="338" customWidth="1"/>
    <col min="2058" max="2058" width="6.28515625" style="338" customWidth="1"/>
    <col min="2059" max="2059" width="2" style="338" customWidth="1"/>
    <col min="2060" max="2060" width="5" style="338" customWidth="1"/>
    <col min="2061" max="2061" width="12.140625" style="338" customWidth="1"/>
    <col min="2062" max="2063" width="9.140625" style="338"/>
    <col min="2064" max="2064" width="13.140625" style="338" customWidth="1"/>
    <col min="2065" max="2304" width="9.140625" style="338"/>
    <col min="2305" max="2305" width="4.140625" style="338" customWidth="1"/>
    <col min="2306" max="2306" width="28.28515625" style="338" customWidth="1"/>
    <col min="2307" max="2307" width="14.7109375" style="338" customWidth="1"/>
    <col min="2308" max="2308" width="5.5703125" style="338" customWidth="1"/>
    <col min="2309" max="2309" width="6.5703125" style="338" customWidth="1"/>
    <col min="2310" max="2310" width="6.42578125" style="338" customWidth="1"/>
    <col min="2311" max="2311" width="1.42578125" style="338" customWidth="1"/>
    <col min="2312" max="2312" width="5.85546875" style="338" customWidth="1"/>
    <col min="2313" max="2313" width="3.28515625" style="338" customWidth="1"/>
    <col min="2314" max="2314" width="6.28515625" style="338" customWidth="1"/>
    <col min="2315" max="2315" width="2" style="338" customWidth="1"/>
    <col min="2316" max="2316" width="5" style="338" customWidth="1"/>
    <col min="2317" max="2317" width="12.140625" style="338" customWidth="1"/>
    <col min="2318" max="2319" width="9.140625" style="338"/>
    <col min="2320" max="2320" width="13.140625" style="338" customWidth="1"/>
    <col min="2321" max="2560" width="9.140625" style="338"/>
    <col min="2561" max="2561" width="4.140625" style="338" customWidth="1"/>
    <col min="2562" max="2562" width="28.28515625" style="338" customWidth="1"/>
    <col min="2563" max="2563" width="14.7109375" style="338" customWidth="1"/>
    <col min="2564" max="2564" width="5.5703125" style="338" customWidth="1"/>
    <col min="2565" max="2565" width="6.5703125" style="338" customWidth="1"/>
    <col min="2566" max="2566" width="6.42578125" style="338" customWidth="1"/>
    <col min="2567" max="2567" width="1.42578125" style="338" customWidth="1"/>
    <col min="2568" max="2568" width="5.85546875" style="338" customWidth="1"/>
    <col min="2569" max="2569" width="3.28515625" style="338" customWidth="1"/>
    <col min="2570" max="2570" width="6.28515625" style="338" customWidth="1"/>
    <col min="2571" max="2571" width="2" style="338" customWidth="1"/>
    <col min="2572" max="2572" width="5" style="338" customWidth="1"/>
    <col min="2573" max="2573" width="12.140625" style="338" customWidth="1"/>
    <col min="2574" max="2575" width="9.140625" style="338"/>
    <col min="2576" max="2576" width="13.140625" style="338" customWidth="1"/>
    <col min="2577" max="2816" width="9.140625" style="338"/>
    <col min="2817" max="2817" width="4.140625" style="338" customWidth="1"/>
    <col min="2818" max="2818" width="28.28515625" style="338" customWidth="1"/>
    <col min="2819" max="2819" width="14.7109375" style="338" customWidth="1"/>
    <col min="2820" max="2820" width="5.5703125" style="338" customWidth="1"/>
    <col min="2821" max="2821" width="6.5703125" style="338" customWidth="1"/>
    <col min="2822" max="2822" width="6.42578125" style="338" customWidth="1"/>
    <col min="2823" max="2823" width="1.42578125" style="338" customWidth="1"/>
    <col min="2824" max="2824" width="5.85546875" style="338" customWidth="1"/>
    <col min="2825" max="2825" width="3.28515625" style="338" customWidth="1"/>
    <col min="2826" max="2826" width="6.28515625" style="338" customWidth="1"/>
    <col min="2827" max="2827" width="2" style="338" customWidth="1"/>
    <col min="2828" max="2828" width="5" style="338" customWidth="1"/>
    <col min="2829" max="2829" width="12.140625" style="338" customWidth="1"/>
    <col min="2830" max="2831" width="9.140625" style="338"/>
    <col min="2832" max="2832" width="13.140625" style="338" customWidth="1"/>
    <col min="2833" max="3072" width="9.140625" style="338"/>
    <col min="3073" max="3073" width="4.140625" style="338" customWidth="1"/>
    <col min="3074" max="3074" width="28.28515625" style="338" customWidth="1"/>
    <col min="3075" max="3075" width="14.7109375" style="338" customWidth="1"/>
    <col min="3076" max="3076" width="5.5703125" style="338" customWidth="1"/>
    <col min="3077" max="3077" width="6.5703125" style="338" customWidth="1"/>
    <col min="3078" max="3078" width="6.42578125" style="338" customWidth="1"/>
    <col min="3079" max="3079" width="1.42578125" style="338" customWidth="1"/>
    <col min="3080" max="3080" width="5.85546875" style="338" customWidth="1"/>
    <col min="3081" max="3081" width="3.28515625" style="338" customWidth="1"/>
    <col min="3082" max="3082" width="6.28515625" style="338" customWidth="1"/>
    <col min="3083" max="3083" width="2" style="338" customWidth="1"/>
    <col min="3084" max="3084" width="5" style="338" customWidth="1"/>
    <col min="3085" max="3085" width="12.140625" style="338" customWidth="1"/>
    <col min="3086" max="3087" width="9.140625" style="338"/>
    <col min="3088" max="3088" width="13.140625" style="338" customWidth="1"/>
    <col min="3089" max="3328" width="9.140625" style="338"/>
    <col min="3329" max="3329" width="4.140625" style="338" customWidth="1"/>
    <col min="3330" max="3330" width="28.28515625" style="338" customWidth="1"/>
    <col min="3331" max="3331" width="14.7109375" style="338" customWidth="1"/>
    <col min="3332" max="3332" width="5.5703125" style="338" customWidth="1"/>
    <col min="3333" max="3333" width="6.5703125" style="338" customWidth="1"/>
    <col min="3334" max="3334" width="6.42578125" style="338" customWidth="1"/>
    <col min="3335" max="3335" width="1.42578125" style="338" customWidth="1"/>
    <col min="3336" max="3336" width="5.85546875" style="338" customWidth="1"/>
    <col min="3337" max="3337" width="3.28515625" style="338" customWidth="1"/>
    <col min="3338" max="3338" width="6.28515625" style="338" customWidth="1"/>
    <col min="3339" max="3339" width="2" style="338" customWidth="1"/>
    <col min="3340" max="3340" width="5" style="338" customWidth="1"/>
    <col min="3341" max="3341" width="12.140625" style="338" customWidth="1"/>
    <col min="3342" max="3343" width="9.140625" style="338"/>
    <col min="3344" max="3344" width="13.140625" style="338" customWidth="1"/>
    <col min="3345" max="3584" width="9.140625" style="338"/>
    <col min="3585" max="3585" width="4.140625" style="338" customWidth="1"/>
    <col min="3586" max="3586" width="28.28515625" style="338" customWidth="1"/>
    <col min="3587" max="3587" width="14.7109375" style="338" customWidth="1"/>
    <col min="3588" max="3588" width="5.5703125" style="338" customWidth="1"/>
    <col min="3589" max="3589" width="6.5703125" style="338" customWidth="1"/>
    <col min="3590" max="3590" width="6.42578125" style="338" customWidth="1"/>
    <col min="3591" max="3591" width="1.42578125" style="338" customWidth="1"/>
    <col min="3592" max="3592" width="5.85546875" style="338" customWidth="1"/>
    <col min="3593" max="3593" width="3.28515625" style="338" customWidth="1"/>
    <col min="3594" max="3594" width="6.28515625" style="338" customWidth="1"/>
    <col min="3595" max="3595" width="2" style="338" customWidth="1"/>
    <col min="3596" max="3596" width="5" style="338" customWidth="1"/>
    <col min="3597" max="3597" width="12.140625" style="338" customWidth="1"/>
    <col min="3598" max="3599" width="9.140625" style="338"/>
    <col min="3600" max="3600" width="13.140625" style="338" customWidth="1"/>
    <col min="3601" max="3840" width="9.140625" style="338"/>
    <col min="3841" max="3841" width="4.140625" style="338" customWidth="1"/>
    <col min="3842" max="3842" width="28.28515625" style="338" customWidth="1"/>
    <col min="3843" max="3843" width="14.7109375" style="338" customWidth="1"/>
    <col min="3844" max="3844" width="5.5703125" style="338" customWidth="1"/>
    <col min="3845" max="3845" width="6.5703125" style="338" customWidth="1"/>
    <col min="3846" max="3846" width="6.42578125" style="338" customWidth="1"/>
    <col min="3847" max="3847" width="1.42578125" style="338" customWidth="1"/>
    <col min="3848" max="3848" width="5.85546875" style="338" customWidth="1"/>
    <col min="3849" max="3849" width="3.28515625" style="338" customWidth="1"/>
    <col min="3850" max="3850" width="6.28515625" style="338" customWidth="1"/>
    <col min="3851" max="3851" width="2" style="338" customWidth="1"/>
    <col min="3852" max="3852" width="5" style="338" customWidth="1"/>
    <col min="3853" max="3853" width="12.140625" style="338" customWidth="1"/>
    <col min="3854" max="3855" width="9.140625" style="338"/>
    <col min="3856" max="3856" width="13.140625" style="338" customWidth="1"/>
    <col min="3857" max="4096" width="9.140625" style="338"/>
    <col min="4097" max="4097" width="4.140625" style="338" customWidth="1"/>
    <col min="4098" max="4098" width="28.28515625" style="338" customWidth="1"/>
    <col min="4099" max="4099" width="14.7109375" style="338" customWidth="1"/>
    <col min="4100" max="4100" width="5.5703125" style="338" customWidth="1"/>
    <col min="4101" max="4101" width="6.5703125" style="338" customWidth="1"/>
    <col min="4102" max="4102" width="6.42578125" style="338" customWidth="1"/>
    <col min="4103" max="4103" width="1.42578125" style="338" customWidth="1"/>
    <col min="4104" max="4104" width="5.85546875" style="338" customWidth="1"/>
    <col min="4105" max="4105" width="3.28515625" style="338" customWidth="1"/>
    <col min="4106" max="4106" width="6.28515625" style="338" customWidth="1"/>
    <col min="4107" max="4107" width="2" style="338" customWidth="1"/>
    <col min="4108" max="4108" width="5" style="338" customWidth="1"/>
    <col min="4109" max="4109" width="12.140625" style="338" customWidth="1"/>
    <col min="4110" max="4111" width="9.140625" style="338"/>
    <col min="4112" max="4112" width="13.140625" style="338" customWidth="1"/>
    <col min="4113" max="4352" width="9.140625" style="338"/>
    <col min="4353" max="4353" width="4.140625" style="338" customWidth="1"/>
    <col min="4354" max="4354" width="28.28515625" style="338" customWidth="1"/>
    <col min="4355" max="4355" width="14.7109375" style="338" customWidth="1"/>
    <col min="4356" max="4356" width="5.5703125" style="338" customWidth="1"/>
    <col min="4357" max="4357" width="6.5703125" style="338" customWidth="1"/>
    <col min="4358" max="4358" width="6.42578125" style="338" customWidth="1"/>
    <col min="4359" max="4359" width="1.42578125" style="338" customWidth="1"/>
    <col min="4360" max="4360" width="5.85546875" style="338" customWidth="1"/>
    <col min="4361" max="4361" width="3.28515625" style="338" customWidth="1"/>
    <col min="4362" max="4362" width="6.28515625" style="338" customWidth="1"/>
    <col min="4363" max="4363" width="2" style="338" customWidth="1"/>
    <col min="4364" max="4364" width="5" style="338" customWidth="1"/>
    <col min="4365" max="4365" width="12.140625" style="338" customWidth="1"/>
    <col min="4366" max="4367" width="9.140625" style="338"/>
    <col min="4368" max="4368" width="13.140625" style="338" customWidth="1"/>
    <col min="4369" max="4608" width="9.140625" style="338"/>
    <col min="4609" max="4609" width="4.140625" style="338" customWidth="1"/>
    <col min="4610" max="4610" width="28.28515625" style="338" customWidth="1"/>
    <col min="4611" max="4611" width="14.7109375" style="338" customWidth="1"/>
    <col min="4612" max="4612" width="5.5703125" style="338" customWidth="1"/>
    <col min="4613" max="4613" width="6.5703125" style="338" customWidth="1"/>
    <col min="4614" max="4614" width="6.42578125" style="338" customWidth="1"/>
    <col min="4615" max="4615" width="1.42578125" style="338" customWidth="1"/>
    <col min="4616" max="4616" width="5.85546875" style="338" customWidth="1"/>
    <col min="4617" max="4617" width="3.28515625" style="338" customWidth="1"/>
    <col min="4618" max="4618" width="6.28515625" style="338" customWidth="1"/>
    <col min="4619" max="4619" width="2" style="338" customWidth="1"/>
    <col min="4620" max="4620" width="5" style="338" customWidth="1"/>
    <col min="4621" max="4621" width="12.140625" style="338" customWidth="1"/>
    <col min="4622" max="4623" width="9.140625" style="338"/>
    <col min="4624" max="4624" width="13.140625" style="338" customWidth="1"/>
    <col min="4625" max="4864" width="9.140625" style="338"/>
    <col min="4865" max="4865" width="4.140625" style="338" customWidth="1"/>
    <col min="4866" max="4866" width="28.28515625" style="338" customWidth="1"/>
    <col min="4867" max="4867" width="14.7109375" style="338" customWidth="1"/>
    <col min="4868" max="4868" width="5.5703125" style="338" customWidth="1"/>
    <col min="4869" max="4869" width="6.5703125" style="338" customWidth="1"/>
    <col min="4870" max="4870" width="6.42578125" style="338" customWidth="1"/>
    <col min="4871" max="4871" width="1.42578125" style="338" customWidth="1"/>
    <col min="4872" max="4872" width="5.85546875" style="338" customWidth="1"/>
    <col min="4873" max="4873" width="3.28515625" style="338" customWidth="1"/>
    <col min="4874" max="4874" width="6.28515625" style="338" customWidth="1"/>
    <col min="4875" max="4875" width="2" style="338" customWidth="1"/>
    <col min="4876" max="4876" width="5" style="338" customWidth="1"/>
    <col min="4877" max="4877" width="12.140625" style="338" customWidth="1"/>
    <col min="4878" max="4879" width="9.140625" style="338"/>
    <col min="4880" max="4880" width="13.140625" style="338" customWidth="1"/>
    <col min="4881" max="5120" width="9.140625" style="338"/>
    <col min="5121" max="5121" width="4.140625" style="338" customWidth="1"/>
    <col min="5122" max="5122" width="28.28515625" style="338" customWidth="1"/>
    <col min="5123" max="5123" width="14.7109375" style="338" customWidth="1"/>
    <col min="5124" max="5124" width="5.5703125" style="338" customWidth="1"/>
    <col min="5125" max="5125" width="6.5703125" style="338" customWidth="1"/>
    <col min="5126" max="5126" width="6.42578125" style="338" customWidth="1"/>
    <col min="5127" max="5127" width="1.42578125" style="338" customWidth="1"/>
    <col min="5128" max="5128" width="5.85546875" style="338" customWidth="1"/>
    <col min="5129" max="5129" width="3.28515625" style="338" customWidth="1"/>
    <col min="5130" max="5130" width="6.28515625" style="338" customWidth="1"/>
    <col min="5131" max="5131" width="2" style="338" customWidth="1"/>
    <col min="5132" max="5132" width="5" style="338" customWidth="1"/>
    <col min="5133" max="5133" width="12.140625" style="338" customWidth="1"/>
    <col min="5134" max="5135" width="9.140625" style="338"/>
    <col min="5136" max="5136" width="13.140625" style="338" customWidth="1"/>
    <col min="5137" max="5376" width="9.140625" style="338"/>
    <col min="5377" max="5377" width="4.140625" style="338" customWidth="1"/>
    <col min="5378" max="5378" width="28.28515625" style="338" customWidth="1"/>
    <col min="5379" max="5379" width="14.7109375" style="338" customWidth="1"/>
    <col min="5380" max="5380" width="5.5703125" style="338" customWidth="1"/>
    <col min="5381" max="5381" width="6.5703125" style="338" customWidth="1"/>
    <col min="5382" max="5382" width="6.42578125" style="338" customWidth="1"/>
    <col min="5383" max="5383" width="1.42578125" style="338" customWidth="1"/>
    <col min="5384" max="5384" width="5.85546875" style="338" customWidth="1"/>
    <col min="5385" max="5385" width="3.28515625" style="338" customWidth="1"/>
    <col min="5386" max="5386" width="6.28515625" style="338" customWidth="1"/>
    <col min="5387" max="5387" width="2" style="338" customWidth="1"/>
    <col min="5388" max="5388" width="5" style="338" customWidth="1"/>
    <col min="5389" max="5389" width="12.140625" style="338" customWidth="1"/>
    <col min="5390" max="5391" width="9.140625" style="338"/>
    <col min="5392" max="5392" width="13.140625" style="338" customWidth="1"/>
    <col min="5393" max="5632" width="9.140625" style="338"/>
    <col min="5633" max="5633" width="4.140625" style="338" customWidth="1"/>
    <col min="5634" max="5634" width="28.28515625" style="338" customWidth="1"/>
    <col min="5635" max="5635" width="14.7109375" style="338" customWidth="1"/>
    <col min="5636" max="5636" width="5.5703125" style="338" customWidth="1"/>
    <col min="5637" max="5637" width="6.5703125" style="338" customWidth="1"/>
    <col min="5638" max="5638" width="6.42578125" style="338" customWidth="1"/>
    <col min="5639" max="5639" width="1.42578125" style="338" customWidth="1"/>
    <col min="5640" max="5640" width="5.85546875" style="338" customWidth="1"/>
    <col min="5641" max="5641" width="3.28515625" style="338" customWidth="1"/>
    <col min="5642" max="5642" width="6.28515625" style="338" customWidth="1"/>
    <col min="5643" max="5643" width="2" style="338" customWidth="1"/>
    <col min="5644" max="5644" width="5" style="338" customWidth="1"/>
    <col min="5645" max="5645" width="12.140625" style="338" customWidth="1"/>
    <col min="5646" max="5647" width="9.140625" style="338"/>
    <col min="5648" max="5648" width="13.140625" style="338" customWidth="1"/>
    <col min="5649" max="5888" width="9.140625" style="338"/>
    <col min="5889" max="5889" width="4.140625" style="338" customWidth="1"/>
    <col min="5890" max="5890" width="28.28515625" style="338" customWidth="1"/>
    <col min="5891" max="5891" width="14.7109375" style="338" customWidth="1"/>
    <col min="5892" max="5892" width="5.5703125" style="338" customWidth="1"/>
    <col min="5893" max="5893" width="6.5703125" style="338" customWidth="1"/>
    <col min="5894" max="5894" width="6.42578125" style="338" customWidth="1"/>
    <col min="5895" max="5895" width="1.42578125" style="338" customWidth="1"/>
    <col min="5896" max="5896" width="5.85546875" style="338" customWidth="1"/>
    <col min="5897" max="5897" width="3.28515625" style="338" customWidth="1"/>
    <col min="5898" max="5898" width="6.28515625" style="338" customWidth="1"/>
    <col min="5899" max="5899" width="2" style="338" customWidth="1"/>
    <col min="5900" max="5900" width="5" style="338" customWidth="1"/>
    <col min="5901" max="5901" width="12.140625" style="338" customWidth="1"/>
    <col min="5902" max="5903" width="9.140625" style="338"/>
    <col min="5904" max="5904" width="13.140625" style="338" customWidth="1"/>
    <col min="5905" max="6144" width="9.140625" style="338"/>
    <col min="6145" max="6145" width="4.140625" style="338" customWidth="1"/>
    <col min="6146" max="6146" width="28.28515625" style="338" customWidth="1"/>
    <col min="6147" max="6147" width="14.7109375" style="338" customWidth="1"/>
    <col min="6148" max="6148" width="5.5703125" style="338" customWidth="1"/>
    <col min="6149" max="6149" width="6.5703125" style="338" customWidth="1"/>
    <col min="6150" max="6150" width="6.42578125" style="338" customWidth="1"/>
    <col min="6151" max="6151" width="1.42578125" style="338" customWidth="1"/>
    <col min="6152" max="6152" width="5.85546875" style="338" customWidth="1"/>
    <col min="6153" max="6153" width="3.28515625" style="338" customWidth="1"/>
    <col min="6154" max="6154" width="6.28515625" style="338" customWidth="1"/>
    <col min="6155" max="6155" width="2" style="338" customWidth="1"/>
    <col min="6156" max="6156" width="5" style="338" customWidth="1"/>
    <col min="6157" max="6157" width="12.140625" style="338" customWidth="1"/>
    <col min="6158" max="6159" width="9.140625" style="338"/>
    <col min="6160" max="6160" width="13.140625" style="338" customWidth="1"/>
    <col min="6161" max="6400" width="9.140625" style="338"/>
    <col min="6401" max="6401" width="4.140625" style="338" customWidth="1"/>
    <col min="6402" max="6402" width="28.28515625" style="338" customWidth="1"/>
    <col min="6403" max="6403" width="14.7109375" style="338" customWidth="1"/>
    <col min="6404" max="6404" width="5.5703125" style="338" customWidth="1"/>
    <col min="6405" max="6405" width="6.5703125" style="338" customWidth="1"/>
    <col min="6406" max="6406" width="6.42578125" style="338" customWidth="1"/>
    <col min="6407" max="6407" width="1.42578125" style="338" customWidth="1"/>
    <col min="6408" max="6408" width="5.85546875" style="338" customWidth="1"/>
    <col min="6409" max="6409" width="3.28515625" style="338" customWidth="1"/>
    <col min="6410" max="6410" width="6.28515625" style="338" customWidth="1"/>
    <col min="6411" max="6411" width="2" style="338" customWidth="1"/>
    <col min="6412" max="6412" width="5" style="338" customWidth="1"/>
    <col min="6413" max="6413" width="12.140625" style="338" customWidth="1"/>
    <col min="6414" max="6415" width="9.140625" style="338"/>
    <col min="6416" max="6416" width="13.140625" style="338" customWidth="1"/>
    <col min="6417" max="6656" width="9.140625" style="338"/>
    <col min="6657" max="6657" width="4.140625" style="338" customWidth="1"/>
    <col min="6658" max="6658" width="28.28515625" style="338" customWidth="1"/>
    <col min="6659" max="6659" width="14.7109375" style="338" customWidth="1"/>
    <col min="6660" max="6660" width="5.5703125" style="338" customWidth="1"/>
    <col min="6661" max="6661" width="6.5703125" style="338" customWidth="1"/>
    <col min="6662" max="6662" width="6.42578125" style="338" customWidth="1"/>
    <col min="6663" max="6663" width="1.42578125" style="338" customWidth="1"/>
    <col min="6664" max="6664" width="5.85546875" style="338" customWidth="1"/>
    <col min="6665" max="6665" width="3.28515625" style="338" customWidth="1"/>
    <col min="6666" max="6666" width="6.28515625" style="338" customWidth="1"/>
    <col min="6667" max="6667" width="2" style="338" customWidth="1"/>
    <col min="6668" max="6668" width="5" style="338" customWidth="1"/>
    <col min="6669" max="6669" width="12.140625" style="338" customWidth="1"/>
    <col min="6670" max="6671" width="9.140625" style="338"/>
    <col min="6672" max="6672" width="13.140625" style="338" customWidth="1"/>
    <col min="6673" max="6912" width="9.140625" style="338"/>
    <col min="6913" max="6913" width="4.140625" style="338" customWidth="1"/>
    <col min="6914" max="6914" width="28.28515625" style="338" customWidth="1"/>
    <col min="6915" max="6915" width="14.7109375" style="338" customWidth="1"/>
    <col min="6916" max="6916" width="5.5703125" style="338" customWidth="1"/>
    <col min="6917" max="6917" width="6.5703125" style="338" customWidth="1"/>
    <col min="6918" max="6918" width="6.42578125" style="338" customWidth="1"/>
    <col min="6919" max="6919" width="1.42578125" style="338" customWidth="1"/>
    <col min="6920" max="6920" width="5.85546875" style="338" customWidth="1"/>
    <col min="6921" max="6921" width="3.28515625" style="338" customWidth="1"/>
    <col min="6922" max="6922" width="6.28515625" style="338" customWidth="1"/>
    <col min="6923" max="6923" width="2" style="338" customWidth="1"/>
    <col min="6924" max="6924" width="5" style="338" customWidth="1"/>
    <col min="6925" max="6925" width="12.140625" style="338" customWidth="1"/>
    <col min="6926" max="6927" width="9.140625" style="338"/>
    <col min="6928" max="6928" width="13.140625" style="338" customWidth="1"/>
    <col min="6929" max="7168" width="9.140625" style="338"/>
    <col min="7169" max="7169" width="4.140625" style="338" customWidth="1"/>
    <col min="7170" max="7170" width="28.28515625" style="338" customWidth="1"/>
    <col min="7171" max="7171" width="14.7109375" style="338" customWidth="1"/>
    <col min="7172" max="7172" width="5.5703125" style="338" customWidth="1"/>
    <col min="7173" max="7173" width="6.5703125" style="338" customWidth="1"/>
    <col min="7174" max="7174" width="6.42578125" style="338" customWidth="1"/>
    <col min="7175" max="7175" width="1.42578125" style="338" customWidth="1"/>
    <col min="7176" max="7176" width="5.85546875" style="338" customWidth="1"/>
    <col min="7177" max="7177" width="3.28515625" style="338" customWidth="1"/>
    <col min="7178" max="7178" width="6.28515625" style="338" customWidth="1"/>
    <col min="7179" max="7179" width="2" style="338" customWidth="1"/>
    <col min="7180" max="7180" width="5" style="338" customWidth="1"/>
    <col min="7181" max="7181" width="12.140625" style="338" customWidth="1"/>
    <col min="7182" max="7183" width="9.140625" style="338"/>
    <col min="7184" max="7184" width="13.140625" style="338" customWidth="1"/>
    <col min="7185" max="7424" width="9.140625" style="338"/>
    <col min="7425" max="7425" width="4.140625" style="338" customWidth="1"/>
    <col min="7426" max="7426" width="28.28515625" style="338" customWidth="1"/>
    <col min="7427" max="7427" width="14.7109375" style="338" customWidth="1"/>
    <col min="7428" max="7428" width="5.5703125" style="338" customWidth="1"/>
    <col min="7429" max="7429" width="6.5703125" style="338" customWidth="1"/>
    <col min="7430" max="7430" width="6.42578125" style="338" customWidth="1"/>
    <col min="7431" max="7431" width="1.42578125" style="338" customWidth="1"/>
    <col min="7432" max="7432" width="5.85546875" style="338" customWidth="1"/>
    <col min="7433" max="7433" width="3.28515625" style="338" customWidth="1"/>
    <col min="7434" max="7434" width="6.28515625" style="338" customWidth="1"/>
    <col min="7435" max="7435" width="2" style="338" customWidth="1"/>
    <col min="7436" max="7436" width="5" style="338" customWidth="1"/>
    <col min="7437" max="7437" width="12.140625" style="338" customWidth="1"/>
    <col min="7438" max="7439" width="9.140625" style="338"/>
    <col min="7440" max="7440" width="13.140625" style="338" customWidth="1"/>
    <col min="7441" max="7680" width="9.140625" style="338"/>
    <col min="7681" max="7681" width="4.140625" style="338" customWidth="1"/>
    <col min="7682" max="7682" width="28.28515625" style="338" customWidth="1"/>
    <col min="7683" max="7683" width="14.7109375" style="338" customWidth="1"/>
    <col min="7684" max="7684" width="5.5703125" style="338" customWidth="1"/>
    <col min="7685" max="7685" width="6.5703125" style="338" customWidth="1"/>
    <col min="7686" max="7686" width="6.42578125" style="338" customWidth="1"/>
    <col min="7687" max="7687" width="1.42578125" style="338" customWidth="1"/>
    <col min="7688" max="7688" width="5.85546875" style="338" customWidth="1"/>
    <col min="7689" max="7689" width="3.28515625" style="338" customWidth="1"/>
    <col min="7690" max="7690" width="6.28515625" style="338" customWidth="1"/>
    <col min="7691" max="7691" width="2" style="338" customWidth="1"/>
    <col min="7692" max="7692" width="5" style="338" customWidth="1"/>
    <col min="7693" max="7693" width="12.140625" style="338" customWidth="1"/>
    <col min="7694" max="7695" width="9.140625" style="338"/>
    <col min="7696" max="7696" width="13.140625" style="338" customWidth="1"/>
    <col min="7697" max="7936" width="9.140625" style="338"/>
    <col min="7937" max="7937" width="4.140625" style="338" customWidth="1"/>
    <col min="7938" max="7938" width="28.28515625" style="338" customWidth="1"/>
    <col min="7939" max="7939" width="14.7109375" style="338" customWidth="1"/>
    <col min="7940" max="7940" width="5.5703125" style="338" customWidth="1"/>
    <col min="7941" max="7941" width="6.5703125" style="338" customWidth="1"/>
    <col min="7942" max="7942" width="6.42578125" style="338" customWidth="1"/>
    <col min="7943" max="7943" width="1.42578125" style="338" customWidth="1"/>
    <col min="7944" max="7944" width="5.85546875" style="338" customWidth="1"/>
    <col min="7945" max="7945" width="3.28515625" style="338" customWidth="1"/>
    <col min="7946" max="7946" width="6.28515625" style="338" customWidth="1"/>
    <col min="7947" max="7947" width="2" style="338" customWidth="1"/>
    <col min="7948" max="7948" width="5" style="338" customWidth="1"/>
    <col min="7949" max="7949" width="12.140625" style="338" customWidth="1"/>
    <col min="7950" max="7951" width="9.140625" style="338"/>
    <col min="7952" max="7952" width="13.140625" style="338" customWidth="1"/>
    <col min="7953" max="8192" width="9.140625" style="338"/>
    <col min="8193" max="8193" width="4.140625" style="338" customWidth="1"/>
    <col min="8194" max="8194" width="28.28515625" style="338" customWidth="1"/>
    <col min="8195" max="8195" width="14.7109375" style="338" customWidth="1"/>
    <col min="8196" max="8196" width="5.5703125" style="338" customWidth="1"/>
    <col min="8197" max="8197" width="6.5703125" style="338" customWidth="1"/>
    <col min="8198" max="8198" width="6.42578125" style="338" customWidth="1"/>
    <col min="8199" max="8199" width="1.42578125" style="338" customWidth="1"/>
    <col min="8200" max="8200" width="5.85546875" style="338" customWidth="1"/>
    <col min="8201" max="8201" width="3.28515625" style="338" customWidth="1"/>
    <col min="8202" max="8202" width="6.28515625" style="338" customWidth="1"/>
    <col min="8203" max="8203" width="2" style="338" customWidth="1"/>
    <col min="8204" max="8204" width="5" style="338" customWidth="1"/>
    <col min="8205" max="8205" width="12.140625" style="338" customWidth="1"/>
    <col min="8206" max="8207" width="9.140625" style="338"/>
    <col min="8208" max="8208" width="13.140625" style="338" customWidth="1"/>
    <col min="8209" max="8448" width="9.140625" style="338"/>
    <col min="8449" max="8449" width="4.140625" style="338" customWidth="1"/>
    <col min="8450" max="8450" width="28.28515625" style="338" customWidth="1"/>
    <col min="8451" max="8451" width="14.7109375" style="338" customWidth="1"/>
    <col min="8452" max="8452" width="5.5703125" style="338" customWidth="1"/>
    <col min="8453" max="8453" width="6.5703125" style="338" customWidth="1"/>
    <col min="8454" max="8454" width="6.42578125" style="338" customWidth="1"/>
    <col min="8455" max="8455" width="1.42578125" style="338" customWidth="1"/>
    <col min="8456" max="8456" width="5.85546875" style="338" customWidth="1"/>
    <col min="8457" max="8457" width="3.28515625" style="338" customWidth="1"/>
    <col min="8458" max="8458" width="6.28515625" style="338" customWidth="1"/>
    <col min="8459" max="8459" width="2" style="338" customWidth="1"/>
    <col min="8460" max="8460" width="5" style="338" customWidth="1"/>
    <col min="8461" max="8461" width="12.140625" style="338" customWidth="1"/>
    <col min="8462" max="8463" width="9.140625" style="338"/>
    <col min="8464" max="8464" width="13.140625" style="338" customWidth="1"/>
    <col min="8465" max="8704" width="9.140625" style="338"/>
    <col min="8705" max="8705" width="4.140625" style="338" customWidth="1"/>
    <col min="8706" max="8706" width="28.28515625" style="338" customWidth="1"/>
    <col min="8707" max="8707" width="14.7109375" style="338" customWidth="1"/>
    <col min="8708" max="8708" width="5.5703125" style="338" customWidth="1"/>
    <col min="8709" max="8709" width="6.5703125" style="338" customWidth="1"/>
    <col min="8710" max="8710" width="6.42578125" style="338" customWidth="1"/>
    <col min="8711" max="8711" width="1.42578125" style="338" customWidth="1"/>
    <col min="8712" max="8712" width="5.85546875" style="338" customWidth="1"/>
    <col min="8713" max="8713" width="3.28515625" style="338" customWidth="1"/>
    <col min="8714" max="8714" width="6.28515625" style="338" customWidth="1"/>
    <col min="8715" max="8715" width="2" style="338" customWidth="1"/>
    <col min="8716" max="8716" width="5" style="338" customWidth="1"/>
    <col min="8717" max="8717" width="12.140625" style="338" customWidth="1"/>
    <col min="8718" max="8719" width="9.140625" style="338"/>
    <col min="8720" max="8720" width="13.140625" style="338" customWidth="1"/>
    <col min="8721" max="8960" width="9.140625" style="338"/>
    <col min="8961" max="8961" width="4.140625" style="338" customWidth="1"/>
    <col min="8962" max="8962" width="28.28515625" style="338" customWidth="1"/>
    <col min="8963" max="8963" width="14.7109375" style="338" customWidth="1"/>
    <col min="8964" max="8964" width="5.5703125" style="338" customWidth="1"/>
    <col min="8965" max="8965" width="6.5703125" style="338" customWidth="1"/>
    <col min="8966" max="8966" width="6.42578125" style="338" customWidth="1"/>
    <col min="8967" max="8967" width="1.42578125" style="338" customWidth="1"/>
    <col min="8968" max="8968" width="5.85546875" style="338" customWidth="1"/>
    <col min="8969" max="8969" width="3.28515625" style="338" customWidth="1"/>
    <col min="8970" max="8970" width="6.28515625" style="338" customWidth="1"/>
    <col min="8971" max="8971" width="2" style="338" customWidth="1"/>
    <col min="8972" max="8972" width="5" style="338" customWidth="1"/>
    <col min="8973" max="8973" width="12.140625" style="338" customWidth="1"/>
    <col min="8974" max="8975" width="9.140625" style="338"/>
    <col min="8976" max="8976" width="13.140625" style="338" customWidth="1"/>
    <col min="8977" max="9216" width="9.140625" style="338"/>
    <col min="9217" max="9217" width="4.140625" style="338" customWidth="1"/>
    <col min="9218" max="9218" width="28.28515625" style="338" customWidth="1"/>
    <col min="9219" max="9219" width="14.7109375" style="338" customWidth="1"/>
    <col min="9220" max="9220" width="5.5703125" style="338" customWidth="1"/>
    <col min="9221" max="9221" width="6.5703125" style="338" customWidth="1"/>
    <col min="9222" max="9222" width="6.42578125" style="338" customWidth="1"/>
    <col min="9223" max="9223" width="1.42578125" style="338" customWidth="1"/>
    <col min="9224" max="9224" width="5.85546875" style="338" customWidth="1"/>
    <col min="9225" max="9225" width="3.28515625" style="338" customWidth="1"/>
    <col min="9226" max="9226" width="6.28515625" style="338" customWidth="1"/>
    <col min="9227" max="9227" width="2" style="338" customWidth="1"/>
    <col min="9228" max="9228" width="5" style="338" customWidth="1"/>
    <col min="9229" max="9229" width="12.140625" style="338" customWidth="1"/>
    <col min="9230" max="9231" width="9.140625" style="338"/>
    <col min="9232" max="9232" width="13.140625" style="338" customWidth="1"/>
    <col min="9233" max="9472" width="9.140625" style="338"/>
    <col min="9473" max="9473" width="4.140625" style="338" customWidth="1"/>
    <col min="9474" max="9474" width="28.28515625" style="338" customWidth="1"/>
    <col min="9475" max="9475" width="14.7109375" style="338" customWidth="1"/>
    <col min="9476" max="9476" width="5.5703125" style="338" customWidth="1"/>
    <col min="9477" max="9477" width="6.5703125" style="338" customWidth="1"/>
    <col min="9478" max="9478" width="6.42578125" style="338" customWidth="1"/>
    <col min="9479" max="9479" width="1.42578125" style="338" customWidth="1"/>
    <col min="9480" max="9480" width="5.85546875" style="338" customWidth="1"/>
    <col min="9481" max="9481" width="3.28515625" style="338" customWidth="1"/>
    <col min="9482" max="9482" width="6.28515625" style="338" customWidth="1"/>
    <col min="9483" max="9483" width="2" style="338" customWidth="1"/>
    <col min="9484" max="9484" width="5" style="338" customWidth="1"/>
    <col min="9485" max="9485" width="12.140625" style="338" customWidth="1"/>
    <col min="9486" max="9487" width="9.140625" style="338"/>
    <col min="9488" max="9488" width="13.140625" style="338" customWidth="1"/>
    <col min="9489" max="9728" width="9.140625" style="338"/>
    <col min="9729" max="9729" width="4.140625" style="338" customWidth="1"/>
    <col min="9730" max="9730" width="28.28515625" style="338" customWidth="1"/>
    <col min="9731" max="9731" width="14.7109375" style="338" customWidth="1"/>
    <col min="9732" max="9732" width="5.5703125" style="338" customWidth="1"/>
    <col min="9733" max="9733" width="6.5703125" style="338" customWidth="1"/>
    <col min="9734" max="9734" width="6.42578125" style="338" customWidth="1"/>
    <col min="9735" max="9735" width="1.42578125" style="338" customWidth="1"/>
    <col min="9736" max="9736" width="5.85546875" style="338" customWidth="1"/>
    <col min="9737" max="9737" width="3.28515625" style="338" customWidth="1"/>
    <col min="9738" max="9738" width="6.28515625" style="338" customWidth="1"/>
    <col min="9739" max="9739" width="2" style="338" customWidth="1"/>
    <col min="9740" max="9740" width="5" style="338" customWidth="1"/>
    <col min="9741" max="9741" width="12.140625" style="338" customWidth="1"/>
    <col min="9742" max="9743" width="9.140625" style="338"/>
    <col min="9744" max="9744" width="13.140625" style="338" customWidth="1"/>
    <col min="9745" max="9984" width="9.140625" style="338"/>
    <col min="9985" max="9985" width="4.140625" style="338" customWidth="1"/>
    <col min="9986" max="9986" width="28.28515625" style="338" customWidth="1"/>
    <col min="9987" max="9987" width="14.7109375" style="338" customWidth="1"/>
    <col min="9988" max="9988" width="5.5703125" style="338" customWidth="1"/>
    <col min="9989" max="9989" width="6.5703125" style="338" customWidth="1"/>
    <col min="9990" max="9990" width="6.42578125" style="338" customWidth="1"/>
    <col min="9991" max="9991" width="1.42578125" style="338" customWidth="1"/>
    <col min="9992" max="9992" width="5.85546875" style="338" customWidth="1"/>
    <col min="9993" max="9993" width="3.28515625" style="338" customWidth="1"/>
    <col min="9994" max="9994" width="6.28515625" style="338" customWidth="1"/>
    <col min="9995" max="9995" width="2" style="338" customWidth="1"/>
    <col min="9996" max="9996" width="5" style="338" customWidth="1"/>
    <col min="9997" max="9997" width="12.140625" style="338" customWidth="1"/>
    <col min="9998" max="9999" width="9.140625" style="338"/>
    <col min="10000" max="10000" width="13.140625" style="338" customWidth="1"/>
    <col min="10001" max="10240" width="9.140625" style="338"/>
    <col min="10241" max="10241" width="4.140625" style="338" customWidth="1"/>
    <col min="10242" max="10242" width="28.28515625" style="338" customWidth="1"/>
    <col min="10243" max="10243" width="14.7109375" style="338" customWidth="1"/>
    <col min="10244" max="10244" width="5.5703125" style="338" customWidth="1"/>
    <col min="10245" max="10245" width="6.5703125" style="338" customWidth="1"/>
    <col min="10246" max="10246" width="6.42578125" style="338" customWidth="1"/>
    <col min="10247" max="10247" width="1.42578125" style="338" customWidth="1"/>
    <col min="10248" max="10248" width="5.85546875" style="338" customWidth="1"/>
    <col min="10249" max="10249" width="3.28515625" style="338" customWidth="1"/>
    <col min="10250" max="10250" width="6.28515625" style="338" customWidth="1"/>
    <col min="10251" max="10251" width="2" style="338" customWidth="1"/>
    <col min="10252" max="10252" width="5" style="338" customWidth="1"/>
    <col min="10253" max="10253" width="12.140625" style="338" customWidth="1"/>
    <col min="10254" max="10255" width="9.140625" style="338"/>
    <col min="10256" max="10256" width="13.140625" style="338" customWidth="1"/>
    <col min="10257" max="10496" width="9.140625" style="338"/>
    <col min="10497" max="10497" width="4.140625" style="338" customWidth="1"/>
    <col min="10498" max="10498" width="28.28515625" style="338" customWidth="1"/>
    <col min="10499" max="10499" width="14.7109375" style="338" customWidth="1"/>
    <col min="10500" max="10500" width="5.5703125" style="338" customWidth="1"/>
    <col min="10501" max="10501" width="6.5703125" style="338" customWidth="1"/>
    <col min="10502" max="10502" width="6.42578125" style="338" customWidth="1"/>
    <col min="10503" max="10503" width="1.42578125" style="338" customWidth="1"/>
    <col min="10504" max="10504" width="5.85546875" style="338" customWidth="1"/>
    <col min="10505" max="10505" width="3.28515625" style="338" customWidth="1"/>
    <col min="10506" max="10506" width="6.28515625" style="338" customWidth="1"/>
    <col min="10507" max="10507" width="2" style="338" customWidth="1"/>
    <col min="10508" max="10508" width="5" style="338" customWidth="1"/>
    <col min="10509" max="10509" width="12.140625" style="338" customWidth="1"/>
    <col min="10510" max="10511" width="9.140625" style="338"/>
    <col min="10512" max="10512" width="13.140625" style="338" customWidth="1"/>
    <col min="10513" max="10752" width="9.140625" style="338"/>
    <col min="10753" max="10753" width="4.140625" style="338" customWidth="1"/>
    <col min="10754" max="10754" width="28.28515625" style="338" customWidth="1"/>
    <col min="10755" max="10755" width="14.7109375" style="338" customWidth="1"/>
    <col min="10756" max="10756" width="5.5703125" style="338" customWidth="1"/>
    <col min="10757" max="10757" width="6.5703125" style="338" customWidth="1"/>
    <col min="10758" max="10758" width="6.42578125" style="338" customWidth="1"/>
    <col min="10759" max="10759" width="1.42578125" style="338" customWidth="1"/>
    <col min="10760" max="10760" width="5.85546875" style="338" customWidth="1"/>
    <col min="10761" max="10761" width="3.28515625" style="338" customWidth="1"/>
    <col min="10762" max="10762" width="6.28515625" style="338" customWidth="1"/>
    <col min="10763" max="10763" width="2" style="338" customWidth="1"/>
    <col min="10764" max="10764" width="5" style="338" customWidth="1"/>
    <col min="10765" max="10765" width="12.140625" style="338" customWidth="1"/>
    <col min="10766" max="10767" width="9.140625" style="338"/>
    <col min="10768" max="10768" width="13.140625" style="338" customWidth="1"/>
    <col min="10769" max="11008" width="9.140625" style="338"/>
    <col min="11009" max="11009" width="4.140625" style="338" customWidth="1"/>
    <col min="11010" max="11010" width="28.28515625" style="338" customWidth="1"/>
    <col min="11011" max="11011" width="14.7109375" style="338" customWidth="1"/>
    <col min="11012" max="11012" width="5.5703125" style="338" customWidth="1"/>
    <col min="11013" max="11013" width="6.5703125" style="338" customWidth="1"/>
    <col min="11014" max="11014" width="6.42578125" style="338" customWidth="1"/>
    <col min="11015" max="11015" width="1.42578125" style="338" customWidth="1"/>
    <col min="11016" max="11016" width="5.85546875" style="338" customWidth="1"/>
    <col min="11017" max="11017" width="3.28515625" style="338" customWidth="1"/>
    <col min="11018" max="11018" width="6.28515625" style="338" customWidth="1"/>
    <col min="11019" max="11019" width="2" style="338" customWidth="1"/>
    <col min="11020" max="11020" width="5" style="338" customWidth="1"/>
    <col min="11021" max="11021" width="12.140625" style="338" customWidth="1"/>
    <col min="11022" max="11023" width="9.140625" style="338"/>
    <col min="11024" max="11024" width="13.140625" style="338" customWidth="1"/>
    <col min="11025" max="11264" width="9.140625" style="338"/>
    <col min="11265" max="11265" width="4.140625" style="338" customWidth="1"/>
    <col min="11266" max="11266" width="28.28515625" style="338" customWidth="1"/>
    <col min="11267" max="11267" width="14.7109375" style="338" customWidth="1"/>
    <col min="11268" max="11268" width="5.5703125" style="338" customWidth="1"/>
    <col min="11269" max="11269" width="6.5703125" style="338" customWidth="1"/>
    <col min="11270" max="11270" width="6.42578125" style="338" customWidth="1"/>
    <col min="11271" max="11271" width="1.42578125" style="338" customWidth="1"/>
    <col min="11272" max="11272" width="5.85546875" style="338" customWidth="1"/>
    <col min="11273" max="11273" width="3.28515625" style="338" customWidth="1"/>
    <col min="11274" max="11274" width="6.28515625" style="338" customWidth="1"/>
    <col min="11275" max="11275" width="2" style="338" customWidth="1"/>
    <col min="11276" max="11276" width="5" style="338" customWidth="1"/>
    <col min="11277" max="11277" width="12.140625" style="338" customWidth="1"/>
    <col min="11278" max="11279" width="9.140625" style="338"/>
    <col min="11280" max="11280" width="13.140625" style="338" customWidth="1"/>
    <col min="11281" max="11520" width="9.140625" style="338"/>
    <col min="11521" max="11521" width="4.140625" style="338" customWidth="1"/>
    <col min="11522" max="11522" width="28.28515625" style="338" customWidth="1"/>
    <col min="11523" max="11523" width="14.7109375" style="338" customWidth="1"/>
    <col min="11524" max="11524" width="5.5703125" style="338" customWidth="1"/>
    <col min="11525" max="11525" width="6.5703125" style="338" customWidth="1"/>
    <col min="11526" max="11526" width="6.42578125" style="338" customWidth="1"/>
    <col min="11527" max="11527" width="1.42578125" style="338" customWidth="1"/>
    <col min="11528" max="11528" width="5.85546875" style="338" customWidth="1"/>
    <col min="11529" max="11529" width="3.28515625" style="338" customWidth="1"/>
    <col min="11530" max="11530" width="6.28515625" style="338" customWidth="1"/>
    <col min="11531" max="11531" width="2" style="338" customWidth="1"/>
    <col min="11532" max="11532" width="5" style="338" customWidth="1"/>
    <col min="11533" max="11533" width="12.140625" style="338" customWidth="1"/>
    <col min="11534" max="11535" width="9.140625" style="338"/>
    <col min="11536" max="11536" width="13.140625" style="338" customWidth="1"/>
    <col min="11537" max="11776" width="9.140625" style="338"/>
    <col min="11777" max="11777" width="4.140625" style="338" customWidth="1"/>
    <col min="11778" max="11778" width="28.28515625" style="338" customWidth="1"/>
    <col min="11779" max="11779" width="14.7109375" style="338" customWidth="1"/>
    <col min="11780" max="11780" width="5.5703125" style="338" customWidth="1"/>
    <col min="11781" max="11781" width="6.5703125" style="338" customWidth="1"/>
    <col min="11782" max="11782" width="6.42578125" style="338" customWidth="1"/>
    <col min="11783" max="11783" width="1.42578125" style="338" customWidth="1"/>
    <col min="11784" max="11784" width="5.85546875" style="338" customWidth="1"/>
    <col min="11785" max="11785" width="3.28515625" style="338" customWidth="1"/>
    <col min="11786" max="11786" width="6.28515625" style="338" customWidth="1"/>
    <col min="11787" max="11787" width="2" style="338" customWidth="1"/>
    <col min="11788" max="11788" width="5" style="338" customWidth="1"/>
    <col min="11789" max="11789" width="12.140625" style="338" customWidth="1"/>
    <col min="11790" max="11791" width="9.140625" style="338"/>
    <col min="11792" max="11792" width="13.140625" style="338" customWidth="1"/>
    <col min="11793" max="12032" width="9.140625" style="338"/>
    <col min="12033" max="12033" width="4.140625" style="338" customWidth="1"/>
    <col min="12034" max="12034" width="28.28515625" style="338" customWidth="1"/>
    <col min="12035" max="12035" width="14.7109375" style="338" customWidth="1"/>
    <col min="12036" max="12036" width="5.5703125" style="338" customWidth="1"/>
    <col min="12037" max="12037" width="6.5703125" style="338" customWidth="1"/>
    <col min="12038" max="12038" width="6.42578125" style="338" customWidth="1"/>
    <col min="12039" max="12039" width="1.42578125" style="338" customWidth="1"/>
    <col min="12040" max="12040" width="5.85546875" style="338" customWidth="1"/>
    <col min="12041" max="12041" width="3.28515625" style="338" customWidth="1"/>
    <col min="12042" max="12042" width="6.28515625" style="338" customWidth="1"/>
    <col min="12043" max="12043" width="2" style="338" customWidth="1"/>
    <col min="12044" max="12044" width="5" style="338" customWidth="1"/>
    <col min="12045" max="12045" width="12.140625" style="338" customWidth="1"/>
    <col min="12046" max="12047" width="9.140625" style="338"/>
    <col min="12048" max="12048" width="13.140625" style="338" customWidth="1"/>
    <col min="12049" max="12288" width="9.140625" style="338"/>
    <col min="12289" max="12289" width="4.140625" style="338" customWidth="1"/>
    <col min="12290" max="12290" width="28.28515625" style="338" customWidth="1"/>
    <col min="12291" max="12291" width="14.7109375" style="338" customWidth="1"/>
    <col min="12292" max="12292" width="5.5703125" style="338" customWidth="1"/>
    <col min="12293" max="12293" width="6.5703125" style="338" customWidth="1"/>
    <col min="12294" max="12294" width="6.42578125" style="338" customWidth="1"/>
    <col min="12295" max="12295" width="1.42578125" style="338" customWidth="1"/>
    <col min="12296" max="12296" width="5.85546875" style="338" customWidth="1"/>
    <col min="12297" max="12297" width="3.28515625" style="338" customWidth="1"/>
    <col min="12298" max="12298" width="6.28515625" style="338" customWidth="1"/>
    <col min="12299" max="12299" width="2" style="338" customWidth="1"/>
    <col min="12300" max="12300" width="5" style="338" customWidth="1"/>
    <col min="12301" max="12301" width="12.140625" style="338" customWidth="1"/>
    <col min="12302" max="12303" width="9.140625" style="338"/>
    <col min="12304" max="12304" width="13.140625" style="338" customWidth="1"/>
    <col min="12305" max="12544" width="9.140625" style="338"/>
    <col min="12545" max="12545" width="4.140625" style="338" customWidth="1"/>
    <col min="12546" max="12546" width="28.28515625" style="338" customWidth="1"/>
    <col min="12547" max="12547" width="14.7109375" style="338" customWidth="1"/>
    <col min="12548" max="12548" width="5.5703125" style="338" customWidth="1"/>
    <col min="12549" max="12549" width="6.5703125" style="338" customWidth="1"/>
    <col min="12550" max="12550" width="6.42578125" style="338" customWidth="1"/>
    <col min="12551" max="12551" width="1.42578125" style="338" customWidth="1"/>
    <col min="12552" max="12552" width="5.85546875" style="338" customWidth="1"/>
    <col min="12553" max="12553" width="3.28515625" style="338" customWidth="1"/>
    <col min="12554" max="12554" width="6.28515625" style="338" customWidth="1"/>
    <col min="12555" max="12555" width="2" style="338" customWidth="1"/>
    <col min="12556" max="12556" width="5" style="338" customWidth="1"/>
    <col min="12557" max="12557" width="12.140625" style="338" customWidth="1"/>
    <col min="12558" max="12559" width="9.140625" style="338"/>
    <col min="12560" max="12560" width="13.140625" style="338" customWidth="1"/>
    <col min="12561" max="12800" width="9.140625" style="338"/>
    <col min="12801" max="12801" width="4.140625" style="338" customWidth="1"/>
    <col min="12802" max="12802" width="28.28515625" style="338" customWidth="1"/>
    <col min="12803" max="12803" width="14.7109375" style="338" customWidth="1"/>
    <col min="12804" max="12804" width="5.5703125" style="338" customWidth="1"/>
    <col min="12805" max="12805" width="6.5703125" style="338" customWidth="1"/>
    <col min="12806" max="12806" width="6.42578125" style="338" customWidth="1"/>
    <col min="12807" max="12807" width="1.42578125" style="338" customWidth="1"/>
    <col min="12808" max="12808" width="5.85546875" style="338" customWidth="1"/>
    <col min="12809" max="12809" width="3.28515625" style="338" customWidth="1"/>
    <col min="12810" max="12810" width="6.28515625" style="338" customWidth="1"/>
    <col min="12811" max="12811" width="2" style="338" customWidth="1"/>
    <col min="12812" max="12812" width="5" style="338" customWidth="1"/>
    <col min="12813" max="12813" width="12.140625" style="338" customWidth="1"/>
    <col min="12814" max="12815" width="9.140625" style="338"/>
    <col min="12816" max="12816" width="13.140625" style="338" customWidth="1"/>
    <col min="12817" max="13056" width="9.140625" style="338"/>
    <col min="13057" max="13057" width="4.140625" style="338" customWidth="1"/>
    <col min="13058" max="13058" width="28.28515625" style="338" customWidth="1"/>
    <col min="13059" max="13059" width="14.7109375" style="338" customWidth="1"/>
    <col min="13060" max="13060" width="5.5703125" style="338" customWidth="1"/>
    <col min="13061" max="13061" width="6.5703125" style="338" customWidth="1"/>
    <col min="13062" max="13062" width="6.42578125" style="338" customWidth="1"/>
    <col min="13063" max="13063" width="1.42578125" style="338" customWidth="1"/>
    <col min="13064" max="13064" width="5.85546875" style="338" customWidth="1"/>
    <col min="13065" max="13065" width="3.28515625" style="338" customWidth="1"/>
    <col min="13066" max="13066" width="6.28515625" style="338" customWidth="1"/>
    <col min="13067" max="13067" width="2" style="338" customWidth="1"/>
    <col min="13068" max="13068" width="5" style="338" customWidth="1"/>
    <col min="13069" max="13069" width="12.140625" style="338" customWidth="1"/>
    <col min="13070" max="13071" width="9.140625" style="338"/>
    <col min="13072" max="13072" width="13.140625" style="338" customWidth="1"/>
    <col min="13073" max="13312" width="9.140625" style="338"/>
    <col min="13313" max="13313" width="4.140625" style="338" customWidth="1"/>
    <col min="13314" max="13314" width="28.28515625" style="338" customWidth="1"/>
    <col min="13315" max="13315" width="14.7109375" style="338" customWidth="1"/>
    <col min="13316" max="13316" width="5.5703125" style="338" customWidth="1"/>
    <col min="13317" max="13317" width="6.5703125" style="338" customWidth="1"/>
    <col min="13318" max="13318" width="6.42578125" style="338" customWidth="1"/>
    <col min="13319" max="13319" width="1.42578125" style="338" customWidth="1"/>
    <col min="13320" max="13320" width="5.85546875" style="338" customWidth="1"/>
    <col min="13321" max="13321" width="3.28515625" style="338" customWidth="1"/>
    <col min="13322" max="13322" width="6.28515625" style="338" customWidth="1"/>
    <col min="13323" max="13323" width="2" style="338" customWidth="1"/>
    <col min="13324" max="13324" width="5" style="338" customWidth="1"/>
    <col min="13325" max="13325" width="12.140625" style="338" customWidth="1"/>
    <col min="13326" max="13327" width="9.140625" style="338"/>
    <col min="13328" max="13328" width="13.140625" style="338" customWidth="1"/>
    <col min="13329" max="13568" width="9.140625" style="338"/>
    <col min="13569" max="13569" width="4.140625" style="338" customWidth="1"/>
    <col min="13570" max="13570" width="28.28515625" style="338" customWidth="1"/>
    <col min="13571" max="13571" width="14.7109375" style="338" customWidth="1"/>
    <col min="13572" max="13572" width="5.5703125" style="338" customWidth="1"/>
    <col min="13573" max="13573" width="6.5703125" style="338" customWidth="1"/>
    <col min="13574" max="13574" width="6.42578125" style="338" customWidth="1"/>
    <col min="13575" max="13575" width="1.42578125" style="338" customWidth="1"/>
    <col min="13576" max="13576" width="5.85546875" style="338" customWidth="1"/>
    <col min="13577" max="13577" width="3.28515625" style="338" customWidth="1"/>
    <col min="13578" max="13578" width="6.28515625" style="338" customWidth="1"/>
    <col min="13579" max="13579" width="2" style="338" customWidth="1"/>
    <col min="13580" max="13580" width="5" style="338" customWidth="1"/>
    <col min="13581" max="13581" width="12.140625" style="338" customWidth="1"/>
    <col min="13582" max="13583" width="9.140625" style="338"/>
    <col min="13584" max="13584" width="13.140625" style="338" customWidth="1"/>
    <col min="13585" max="13824" width="9.140625" style="338"/>
    <col min="13825" max="13825" width="4.140625" style="338" customWidth="1"/>
    <col min="13826" max="13826" width="28.28515625" style="338" customWidth="1"/>
    <col min="13827" max="13827" width="14.7109375" style="338" customWidth="1"/>
    <col min="13828" max="13828" width="5.5703125" style="338" customWidth="1"/>
    <col min="13829" max="13829" width="6.5703125" style="338" customWidth="1"/>
    <col min="13830" max="13830" width="6.42578125" style="338" customWidth="1"/>
    <col min="13831" max="13831" width="1.42578125" style="338" customWidth="1"/>
    <col min="13832" max="13832" width="5.85546875" style="338" customWidth="1"/>
    <col min="13833" max="13833" width="3.28515625" style="338" customWidth="1"/>
    <col min="13834" max="13834" width="6.28515625" style="338" customWidth="1"/>
    <col min="13835" max="13835" width="2" style="338" customWidth="1"/>
    <col min="13836" max="13836" width="5" style="338" customWidth="1"/>
    <col min="13837" max="13837" width="12.140625" style="338" customWidth="1"/>
    <col min="13838" max="13839" width="9.140625" style="338"/>
    <col min="13840" max="13840" width="13.140625" style="338" customWidth="1"/>
    <col min="13841" max="14080" width="9.140625" style="338"/>
    <col min="14081" max="14081" width="4.140625" style="338" customWidth="1"/>
    <col min="14082" max="14082" width="28.28515625" style="338" customWidth="1"/>
    <col min="14083" max="14083" width="14.7109375" style="338" customWidth="1"/>
    <col min="14084" max="14084" width="5.5703125" style="338" customWidth="1"/>
    <col min="14085" max="14085" width="6.5703125" style="338" customWidth="1"/>
    <col min="14086" max="14086" width="6.42578125" style="338" customWidth="1"/>
    <col min="14087" max="14087" width="1.42578125" style="338" customWidth="1"/>
    <col min="14088" max="14088" width="5.85546875" style="338" customWidth="1"/>
    <col min="14089" max="14089" width="3.28515625" style="338" customWidth="1"/>
    <col min="14090" max="14090" width="6.28515625" style="338" customWidth="1"/>
    <col min="14091" max="14091" width="2" style="338" customWidth="1"/>
    <col min="14092" max="14092" width="5" style="338" customWidth="1"/>
    <col min="14093" max="14093" width="12.140625" style="338" customWidth="1"/>
    <col min="14094" max="14095" width="9.140625" style="338"/>
    <col min="14096" max="14096" width="13.140625" style="338" customWidth="1"/>
    <col min="14097" max="14336" width="9.140625" style="338"/>
    <col min="14337" max="14337" width="4.140625" style="338" customWidth="1"/>
    <col min="14338" max="14338" width="28.28515625" style="338" customWidth="1"/>
    <col min="14339" max="14339" width="14.7109375" style="338" customWidth="1"/>
    <col min="14340" max="14340" width="5.5703125" style="338" customWidth="1"/>
    <col min="14341" max="14341" width="6.5703125" style="338" customWidth="1"/>
    <col min="14342" max="14342" width="6.42578125" style="338" customWidth="1"/>
    <col min="14343" max="14343" width="1.42578125" style="338" customWidth="1"/>
    <col min="14344" max="14344" width="5.85546875" style="338" customWidth="1"/>
    <col min="14345" max="14345" width="3.28515625" style="338" customWidth="1"/>
    <col min="14346" max="14346" width="6.28515625" style="338" customWidth="1"/>
    <col min="14347" max="14347" width="2" style="338" customWidth="1"/>
    <col min="14348" max="14348" width="5" style="338" customWidth="1"/>
    <col min="14349" max="14349" width="12.140625" style="338" customWidth="1"/>
    <col min="14350" max="14351" width="9.140625" style="338"/>
    <col min="14352" max="14352" width="13.140625" style="338" customWidth="1"/>
    <col min="14353" max="14592" width="9.140625" style="338"/>
    <col min="14593" max="14593" width="4.140625" style="338" customWidth="1"/>
    <col min="14594" max="14594" width="28.28515625" style="338" customWidth="1"/>
    <col min="14595" max="14595" width="14.7109375" style="338" customWidth="1"/>
    <col min="14596" max="14596" width="5.5703125" style="338" customWidth="1"/>
    <col min="14597" max="14597" width="6.5703125" style="338" customWidth="1"/>
    <col min="14598" max="14598" width="6.42578125" style="338" customWidth="1"/>
    <col min="14599" max="14599" width="1.42578125" style="338" customWidth="1"/>
    <col min="14600" max="14600" width="5.85546875" style="338" customWidth="1"/>
    <col min="14601" max="14601" width="3.28515625" style="338" customWidth="1"/>
    <col min="14602" max="14602" width="6.28515625" style="338" customWidth="1"/>
    <col min="14603" max="14603" width="2" style="338" customWidth="1"/>
    <col min="14604" max="14604" width="5" style="338" customWidth="1"/>
    <col min="14605" max="14605" width="12.140625" style="338" customWidth="1"/>
    <col min="14606" max="14607" width="9.140625" style="338"/>
    <col min="14608" max="14608" width="13.140625" style="338" customWidth="1"/>
    <col min="14609" max="14848" width="9.140625" style="338"/>
    <col min="14849" max="14849" width="4.140625" style="338" customWidth="1"/>
    <col min="14850" max="14850" width="28.28515625" style="338" customWidth="1"/>
    <col min="14851" max="14851" width="14.7109375" style="338" customWidth="1"/>
    <col min="14852" max="14852" width="5.5703125" style="338" customWidth="1"/>
    <col min="14853" max="14853" width="6.5703125" style="338" customWidth="1"/>
    <col min="14854" max="14854" width="6.42578125" style="338" customWidth="1"/>
    <col min="14855" max="14855" width="1.42578125" style="338" customWidth="1"/>
    <col min="14856" max="14856" width="5.85546875" style="338" customWidth="1"/>
    <col min="14857" max="14857" width="3.28515625" style="338" customWidth="1"/>
    <col min="14858" max="14858" width="6.28515625" style="338" customWidth="1"/>
    <col min="14859" max="14859" width="2" style="338" customWidth="1"/>
    <col min="14860" max="14860" width="5" style="338" customWidth="1"/>
    <col min="14861" max="14861" width="12.140625" style="338" customWidth="1"/>
    <col min="14862" max="14863" width="9.140625" style="338"/>
    <col min="14864" max="14864" width="13.140625" style="338" customWidth="1"/>
    <col min="14865" max="15104" width="9.140625" style="338"/>
    <col min="15105" max="15105" width="4.140625" style="338" customWidth="1"/>
    <col min="15106" max="15106" width="28.28515625" style="338" customWidth="1"/>
    <col min="15107" max="15107" width="14.7109375" style="338" customWidth="1"/>
    <col min="15108" max="15108" width="5.5703125" style="338" customWidth="1"/>
    <col min="15109" max="15109" width="6.5703125" style="338" customWidth="1"/>
    <col min="15110" max="15110" width="6.42578125" style="338" customWidth="1"/>
    <col min="15111" max="15111" width="1.42578125" style="338" customWidth="1"/>
    <col min="15112" max="15112" width="5.85546875" style="338" customWidth="1"/>
    <col min="15113" max="15113" width="3.28515625" style="338" customWidth="1"/>
    <col min="15114" max="15114" width="6.28515625" style="338" customWidth="1"/>
    <col min="15115" max="15115" width="2" style="338" customWidth="1"/>
    <col min="15116" max="15116" width="5" style="338" customWidth="1"/>
    <col min="15117" max="15117" width="12.140625" style="338" customWidth="1"/>
    <col min="15118" max="15119" width="9.140625" style="338"/>
    <col min="15120" max="15120" width="13.140625" style="338" customWidth="1"/>
    <col min="15121" max="15360" width="9.140625" style="338"/>
    <col min="15361" max="15361" width="4.140625" style="338" customWidth="1"/>
    <col min="15362" max="15362" width="28.28515625" style="338" customWidth="1"/>
    <col min="15363" max="15363" width="14.7109375" style="338" customWidth="1"/>
    <col min="15364" max="15364" width="5.5703125" style="338" customWidth="1"/>
    <col min="15365" max="15365" width="6.5703125" style="338" customWidth="1"/>
    <col min="15366" max="15366" width="6.42578125" style="338" customWidth="1"/>
    <col min="15367" max="15367" width="1.42578125" style="338" customWidth="1"/>
    <col min="15368" max="15368" width="5.85546875" style="338" customWidth="1"/>
    <col min="15369" max="15369" width="3.28515625" style="338" customWidth="1"/>
    <col min="15370" max="15370" width="6.28515625" style="338" customWidth="1"/>
    <col min="15371" max="15371" width="2" style="338" customWidth="1"/>
    <col min="15372" max="15372" width="5" style="338" customWidth="1"/>
    <col min="15373" max="15373" width="12.140625" style="338" customWidth="1"/>
    <col min="15374" max="15375" width="9.140625" style="338"/>
    <col min="15376" max="15376" width="13.140625" style="338" customWidth="1"/>
    <col min="15377" max="15616" width="9.140625" style="338"/>
    <col min="15617" max="15617" width="4.140625" style="338" customWidth="1"/>
    <col min="15618" max="15618" width="28.28515625" style="338" customWidth="1"/>
    <col min="15619" max="15619" width="14.7109375" style="338" customWidth="1"/>
    <col min="15620" max="15620" width="5.5703125" style="338" customWidth="1"/>
    <col min="15621" max="15621" width="6.5703125" style="338" customWidth="1"/>
    <col min="15622" max="15622" width="6.42578125" style="338" customWidth="1"/>
    <col min="15623" max="15623" width="1.42578125" style="338" customWidth="1"/>
    <col min="15624" max="15624" width="5.85546875" style="338" customWidth="1"/>
    <col min="15625" max="15625" width="3.28515625" style="338" customWidth="1"/>
    <col min="15626" max="15626" width="6.28515625" style="338" customWidth="1"/>
    <col min="15627" max="15627" width="2" style="338" customWidth="1"/>
    <col min="15628" max="15628" width="5" style="338" customWidth="1"/>
    <col min="15629" max="15629" width="12.140625" style="338" customWidth="1"/>
    <col min="15630" max="15631" width="9.140625" style="338"/>
    <col min="15632" max="15632" width="13.140625" style="338" customWidth="1"/>
    <col min="15633" max="15872" width="9.140625" style="338"/>
    <col min="15873" max="15873" width="4.140625" style="338" customWidth="1"/>
    <col min="15874" max="15874" width="28.28515625" style="338" customWidth="1"/>
    <col min="15875" max="15875" width="14.7109375" style="338" customWidth="1"/>
    <col min="15876" max="15876" width="5.5703125" style="338" customWidth="1"/>
    <col min="15877" max="15877" width="6.5703125" style="338" customWidth="1"/>
    <col min="15878" max="15878" width="6.42578125" style="338" customWidth="1"/>
    <col min="15879" max="15879" width="1.42578125" style="338" customWidth="1"/>
    <col min="15880" max="15880" width="5.85546875" style="338" customWidth="1"/>
    <col min="15881" max="15881" width="3.28515625" style="338" customWidth="1"/>
    <col min="15882" max="15882" width="6.28515625" style="338" customWidth="1"/>
    <col min="15883" max="15883" width="2" style="338" customWidth="1"/>
    <col min="15884" max="15884" width="5" style="338" customWidth="1"/>
    <col min="15885" max="15885" width="12.140625" style="338" customWidth="1"/>
    <col min="15886" max="15887" width="9.140625" style="338"/>
    <col min="15888" max="15888" width="13.140625" style="338" customWidth="1"/>
    <col min="15889" max="16128" width="9.140625" style="338"/>
    <col min="16129" max="16129" width="4.140625" style="338" customWidth="1"/>
    <col min="16130" max="16130" width="28.28515625" style="338" customWidth="1"/>
    <col min="16131" max="16131" width="14.7109375" style="338" customWidth="1"/>
    <col min="16132" max="16132" width="5.5703125" style="338" customWidth="1"/>
    <col min="16133" max="16133" width="6.5703125" style="338" customWidth="1"/>
    <col min="16134" max="16134" width="6.42578125" style="338" customWidth="1"/>
    <col min="16135" max="16135" width="1.42578125" style="338" customWidth="1"/>
    <col min="16136" max="16136" width="5.85546875" style="338" customWidth="1"/>
    <col min="16137" max="16137" width="3.28515625" style="338" customWidth="1"/>
    <col min="16138" max="16138" width="6.28515625" style="338" customWidth="1"/>
    <col min="16139" max="16139" width="2" style="338" customWidth="1"/>
    <col min="16140" max="16140" width="5" style="338" customWidth="1"/>
    <col min="16141" max="16141" width="12.140625" style="338" customWidth="1"/>
    <col min="16142" max="16143" width="9.140625" style="338"/>
    <col min="16144" max="16144" width="13.140625" style="338" customWidth="1"/>
    <col min="16145" max="16384" width="9.140625" style="338"/>
  </cols>
  <sheetData>
    <row r="1" spans="1:21">
      <c r="A1" s="297"/>
      <c r="B1" s="297"/>
      <c r="C1" s="297"/>
      <c r="E1" s="348"/>
      <c r="F1" s="348"/>
      <c r="G1" s="348"/>
      <c r="H1" s="348"/>
      <c r="I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</row>
    <row r="2" spans="1:21">
      <c r="A2" s="297"/>
      <c r="B2" s="297"/>
      <c r="C2" s="297"/>
      <c r="H2" s="348"/>
      <c r="I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</row>
    <row r="3" spans="1:21">
      <c r="A3" s="297"/>
      <c r="B3" s="297"/>
      <c r="C3" s="297"/>
      <c r="E3" s="348"/>
      <c r="F3" s="348"/>
      <c r="G3" s="348"/>
      <c r="H3" s="348"/>
      <c r="I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</row>
    <row r="4" spans="1:21">
      <c r="A4" s="297"/>
      <c r="B4" s="297"/>
      <c r="C4" s="297"/>
      <c r="D4" s="297"/>
      <c r="E4" s="299"/>
      <c r="F4" s="299"/>
      <c r="G4" s="299"/>
      <c r="H4" s="297"/>
      <c r="I4" s="299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320"/>
    </row>
    <row r="5" spans="1:21">
      <c r="A5" s="297"/>
      <c r="B5" s="297" t="s">
        <v>131</v>
      </c>
      <c r="C5" s="297"/>
      <c r="D5" s="297"/>
      <c r="E5" s="303"/>
      <c r="F5" s="303"/>
      <c r="G5" s="303"/>
      <c r="H5" s="303" t="s">
        <v>249</v>
      </c>
      <c r="I5" s="299"/>
      <c r="K5" s="303"/>
      <c r="L5" s="303"/>
      <c r="N5" s="297"/>
      <c r="O5" s="297"/>
      <c r="P5" s="297"/>
      <c r="Q5" s="297"/>
      <c r="R5" s="297"/>
      <c r="S5" s="297"/>
      <c r="T5" s="297"/>
      <c r="U5" s="320"/>
    </row>
    <row r="6" spans="1:21">
      <c r="A6" s="297"/>
      <c r="B6" s="297"/>
      <c r="C6" s="297"/>
      <c r="D6" s="297"/>
      <c r="E6" s="348"/>
      <c r="F6" s="348"/>
      <c r="G6" s="348"/>
      <c r="H6" s="348"/>
      <c r="I6" s="348"/>
      <c r="K6" s="348"/>
      <c r="L6" s="348"/>
      <c r="N6" s="348"/>
      <c r="O6" s="348"/>
      <c r="P6" s="348"/>
      <c r="Q6" s="348"/>
      <c r="R6" s="348"/>
      <c r="S6" s="348"/>
      <c r="T6" s="348"/>
      <c r="U6" s="348"/>
    </row>
    <row r="7" spans="1:21">
      <c r="A7" s="297"/>
      <c r="B7" s="297"/>
      <c r="C7" s="297"/>
      <c r="D7" s="297"/>
      <c r="E7" s="303"/>
      <c r="F7" s="303"/>
      <c r="G7" s="303"/>
      <c r="H7" s="303"/>
      <c r="I7" s="303"/>
      <c r="K7" s="303"/>
      <c r="L7" s="303"/>
      <c r="N7" s="297"/>
      <c r="O7" s="297"/>
      <c r="P7" s="297"/>
      <c r="Q7" s="297"/>
      <c r="R7" s="297"/>
      <c r="S7" s="297"/>
      <c r="T7" s="297"/>
      <c r="U7" s="320"/>
    </row>
    <row r="8" spans="1:21">
      <c r="A8" s="297"/>
      <c r="B8" s="297" t="s">
        <v>145</v>
      </c>
      <c r="C8" s="297"/>
      <c r="D8" s="297"/>
      <c r="E8" s="303"/>
      <c r="F8" s="303"/>
      <c r="G8" s="303"/>
      <c r="H8" s="348" t="s">
        <v>146</v>
      </c>
      <c r="I8" s="303"/>
      <c r="K8" s="348"/>
      <c r="L8" s="348"/>
      <c r="N8" s="348"/>
      <c r="O8" s="348"/>
      <c r="P8" s="348"/>
      <c r="Q8" s="348"/>
      <c r="R8" s="348"/>
      <c r="S8" s="348"/>
      <c r="T8" s="348"/>
      <c r="U8" s="348"/>
    </row>
    <row r="9" spans="1:21">
      <c r="A9" s="297"/>
      <c r="B9" s="297" t="s">
        <v>225</v>
      </c>
      <c r="C9" s="297"/>
      <c r="D9" s="297"/>
      <c r="E9" s="303"/>
      <c r="F9" s="303"/>
      <c r="G9" s="303"/>
      <c r="H9" s="348" t="s">
        <v>224</v>
      </c>
      <c r="I9" s="303"/>
      <c r="K9" s="348"/>
      <c r="L9" s="348"/>
      <c r="N9" s="348"/>
      <c r="O9" s="348"/>
      <c r="P9" s="348"/>
      <c r="Q9" s="348"/>
      <c r="R9" s="348"/>
      <c r="S9" s="348"/>
      <c r="T9" s="348"/>
      <c r="U9" s="348"/>
    </row>
    <row r="10" spans="1:21">
      <c r="A10" s="297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320"/>
    </row>
    <row r="11" spans="1:21">
      <c r="A11" s="609" t="s">
        <v>142</v>
      </c>
      <c r="B11" s="609"/>
      <c r="C11" s="609"/>
      <c r="D11" s="609"/>
      <c r="E11" s="609"/>
      <c r="F11" s="609"/>
      <c r="G11" s="609"/>
      <c r="H11" s="609"/>
      <c r="I11" s="609"/>
      <c r="J11" s="609"/>
      <c r="K11" s="609"/>
      <c r="L11" s="609"/>
      <c r="M11" s="609"/>
    </row>
    <row r="12" spans="1:21">
      <c r="A12" s="610" t="s">
        <v>152</v>
      </c>
      <c r="B12" s="610"/>
      <c r="C12" s="610"/>
      <c r="D12" s="610"/>
      <c r="E12" s="610"/>
      <c r="F12" s="610"/>
      <c r="G12" s="610"/>
      <c r="H12" s="610"/>
      <c r="I12" s="610"/>
      <c r="J12" s="610"/>
      <c r="K12" s="610"/>
      <c r="L12" s="610"/>
      <c r="M12" s="610"/>
    </row>
    <row r="13" spans="1:21" ht="16.5" customHeight="1">
      <c r="A13" s="611" t="s">
        <v>254</v>
      </c>
      <c r="B13" s="611"/>
      <c r="C13" s="611"/>
      <c r="D13" s="611"/>
      <c r="E13" s="611"/>
      <c r="F13" s="611"/>
      <c r="G13" s="611"/>
      <c r="H13" s="611"/>
      <c r="I13" s="611"/>
      <c r="J13" s="611"/>
      <c r="K13" s="611"/>
      <c r="L13" s="611"/>
      <c r="M13" s="611"/>
    </row>
    <row r="14" spans="1:21" ht="52.5" customHeight="1">
      <c r="A14" s="349" t="s">
        <v>66</v>
      </c>
      <c r="B14" s="349" t="s">
        <v>2</v>
      </c>
      <c r="C14" s="606" t="s">
        <v>153</v>
      </c>
      <c r="D14" s="607"/>
      <c r="E14" s="606" t="s">
        <v>154</v>
      </c>
      <c r="F14" s="608"/>
      <c r="G14" s="608"/>
      <c r="H14" s="608"/>
      <c r="I14" s="608"/>
      <c r="J14" s="608"/>
      <c r="K14" s="608"/>
      <c r="L14" s="608"/>
      <c r="M14" s="349" t="s">
        <v>69</v>
      </c>
    </row>
    <row r="15" spans="1:21">
      <c r="A15" s="349">
        <v>1</v>
      </c>
      <c r="B15" s="349">
        <v>2</v>
      </c>
      <c r="C15" s="606">
        <v>3</v>
      </c>
      <c r="D15" s="607"/>
      <c r="E15" s="606">
        <v>4</v>
      </c>
      <c r="F15" s="608"/>
      <c r="G15" s="608"/>
      <c r="H15" s="608"/>
      <c r="I15" s="607"/>
      <c r="J15" s="606">
        <v>5</v>
      </c>
      <c r="K15" s="608"/>
      <c r="L15" s="608"/>
      <c r="M15" s="349">
        <v>6</v>
      </c>
    </row>
    <row r="16" spans="1:21" ht="28.5" customHeight="1">
      <c r="A16" s="350"/>
      <c r="B16" s="614" t="s">
        <v>155</v>
      </c>
      <c r="C16" s="615"/>
      <c r="D16" s="615"/>
      <c r="E16" s="615"/>
      <c r="F16" s="615"/>
      <c r="G16" s="615"/>
      <c r="H16" s="615"/>
      <c r="I16" s="615"/>
      <c r="J16" s="615"/>
      <c r="K16" s="615"/>
      <c r="L16" s="615"/>
      <c r="M16" s="618"/>
    </row>
    <row r="17" spans="1:18">
      <c r="A17" s="351"/>
      <c r="B17" s="352" t="s">
        <v>73</v>
      </c>
      <c r="C17" s="353"/>
      <c r="D17" s="353"/>
      <c r="E17" s="353"/>
      <c r="F17" s="353"/>
      <c r="G17" s="353"/>
      <c r="H17" s="353"/>
      <c r="I17" s="354"/>
      <c r="J17" s="354"/>
      <c r="K17" s="354"/>
      <c r="L17" s="354"/>
      <c r="M17" s="355"/>
    </row>
    <row r="18" spans="1:18" ht="25.5">
      <c r="A18" s="351"/>
      <c r="B18" s="353" t="s">
        <v>156</v>
      </c>
      <c r="C18" s="354"/>
      <c r="D18" s="356">
        <v>1</v>
      </c>
      <c r="E18" s="354"/>
      <c r="F18" s="354"/>
      <c r="G18" s="354"/>
      <c r="H18" s="354"/>
      <c r="I18" s="354"/>
      <c r="J18" s="354"/>
      <c r="K18" s="354"/>
      <c r="L18" s="354"/>
      <c r="M18" s="355"/>
    </row>
    <row r="19" spans="1:18">
      <c r="A19" s="351"/>
      <c r="B19" s="353" t="s">
        <v>75</v>
      </c>
      <c r="C19" s="354"/>
      <c r="D19" s="453">
        <v>44.21</v>
      </c>
      <c r="E19" s="357"/>
      <c r="F19" s="357"/>
      <c r="G19" s="357"/>
      <c r="H19" s="357"/>
      <c r="I19" s="354"/>
      <c r="J19" s="354"/>
      <c r="K19" s="354"/>
      <c r="L19" s="354"/>
      <c r="M19" s="355"/>
    </row>
    <row r="20" spans="1:18" ht="14.25" customHeight="1" thickBot="1">
      <c r="A20" s="351"/>
      <c r="B20" s="353" t="s">
        <v>157</v>
      </c>
      <c r="C20" s="356"/>
      <c r="D20" s="356">
        <v>3.82</v>
      </c>
      <c r="E20" s="357"/>
      <c r="F20" s="357"/>
      <c r="G20" s="357"/>
      <c r="H20" s="357"/>
      <c r="I20" s="354"/>
      <c r="J20" s="358"/>
      <c r="K20" s="303"/>
      <c r="L20" s="354"/>
      <c r="M20" s="355"/>
      <c r="P20" s="297"/>
      <c r="Q20" s="303"/>
      <c r="R20" s="297"/>
    </row>
    <row r="21" spans="1:18" ht="13.5" thickBot="1">
      <c r="A21" s="619" t="s">
        <v>158</v>
      </c>
      <c r="B21" s="620"/>
      <c r="C21" s="620"/>
      <c r="D21" s="620"/>
      <c r="E21" s="620"/>
      <c r="F21" s="620"/>
      <c r="G21" s="620"/>
      <c r="H21" s="620"/>
      <c r="I21" s="620"/>
      <c r="J21" s="620"/>
      <c r="K21" s="620"/>
      <c r="L21" s="620"/>
      <c r="M21" s="621"/>
    </row>
    <row r="22" spans="1:18" ht="12.75" customHeight="1">
      <c r="A22" s="359">
        <v>1</v>
      </c>
      <c r="B22" s="622" t="s">
        <v>159</v>
      </c>
      <c r="C22" s="360" t="s">
        <v>160</v>
      </c>
      <c r="D22" s="361"/>
      <c r="E22" s="624" t="s">
        <v>161</v>
      </c>
      <c r="F22" s="625"/>
      <c r="G22" s="625"/>
      <c r="H22" s="625"/>
      <c r="I22" s="625"/>
      <c r="J22" s="625"/>
      <c r="K22" s="625"/>
      <c r="L22" s="625"/>
      <c r="M22" s="626">
        <f>ROUND(E23*J23,2)</f>
        <v>2.31</v>
      </c>
    </row>
    <row r="23" spans="1:18">
      <c r="A23" s="362"/>
      <c r="B23" s="623"/>
      <c r="C23" s="363"/>
      <c r="D23" s="364"/>
      <c r="E23" s="365">
        <v>2.57</v>
      </c>
      <c r="F23" s="366"/>
      <c r="G23" s="366"/>
      <c r="H23" s="366"/>
      <c r="I23" s="366" t="s">
        <v>11</v>
      </c>
      <c r="J23" s="366">
        <f>B26</f>
        <v>0.9</v>
      </c>
      <c r="K23" s="366"/>
      <c r="L23" s="366"/>
      <c r="M23" s="627"/>
    </row>
    <row r="24" spans="1:18">
      <c r="A24" s="362"/>
      <c r="B24" s="623"/>
      <c r="C24" s="363"/>
      <c r="D24" s="364"/>
      <c r="E24" s="628" t="s">
        <v>162</v>
      </c>
      <c r="F24" s="629"/>
      <c r="G24" s="629"/>
      <c r="H24" s="629"/>
      <c r="I24" s="629"/>
      <c r="J24" s="629"/>
      <c r="K24" s="629"/>
      <c r="L24" s="629"/>
      <c r="M24" s="627">
        <f>ROUND(E26*J26,2)</f>
        <v>1.1399999999999999</v>
      </c>
    </row>
    <row r="25" spans="1:18">
      <c r="A25" s="362"/>
      <c r="B25" s="623"/>
      <c r="C25" s="363"/>
      <c r="D25" s="364"/>
      <c r="E25" s="365"/>
      <c r="F25" s="366"/>
      <c r="G25" s="366"/>
      <c r="H25" s="366"/>
      <c r="I25" s="366"/>
      <c r="J25" s="366"/>
      <c r="K25" s="366"/>
      <c r="L25" s="366"/>
      <c r="M25" s="627"/>
    </row>
    <row r="26" spans="1:18" ht="19.5" customHeight="1" thickBot="1">
      <c r="A26" s="367"/>
      <c r="B26" s="368">
        <v>0.9</v>
      </c>
      <c r="C26" s="369"/>
      <c r="D26" s="370"/>
      <c r="E26" s="371">
        <v>1.27</v>
      </c>
      <c r="F26" s="372"/>
      <c r="G26" s="372"/>
      <c r="H26" s="372"/>
      <c r="I26" s="372" t="s">
        <v>11</v>
      </c>
      <c r="J26" s="372">
        <f>J23</f>
        <v>0.9</v>
      </c>
      <c r="K26" s="372"/>
      <c r="L26" s="372"/>
      <c r="M26" s="627"/>
    </row>
    <row r="27" spans="1:18" ht="38.25" customHeight="1">
      <c r="A27" s="630">
        <v>2</v>
      </c>
      <c r="B27" s="632" t="s">
        <v>163</v>
      </c>
      <c r="C27" s="360" t="s">
        <v>164</v>
      </c>
      <c r="D27" s="373"/>
      <c r="E27" s="633" t="s">
        <v>161</v>
      </c>
      <c r="F27" s="634"/>
      <c r="G27" s="634"/>
      <c r="H27" s="634"/>
      <c r="I27" s="634"/>
      <c r="J27" s="634"/>
      <c r="K27" s="634"/>
      <c r="L27" s="618"/>
      <c r="M27" s="635">
        <f>ROUND(E28*J28,2)</f>
        <v>14.67</v>
      </c>
    </row>
    <row r="28" spans="1:18" ht="20.25" customHeight="1">
      <c r="A28" s="617"/>
      <c r="B28" s="613"/>
      <c r="C28" s="363"/>
      <c r="D28" s="366"/>
      <c r="E28" s="365">
        <v>16.3</v>
      </c>
      <c r="F28" s="366"/>
      <c r="G28" s="366"/>
      <c r="H28" s="366"/>
      <c r="I28" s="366" t="s">
        <v>11</v>
      </c>
      <c r="J28" s="366">
        <f>J23</f>
        <v>0.9</v>
      </c>
      <c r="K28" s="366"/>
      <c r="L28" s="364"/>
      <c r="M28" s="627"/>
    </row>
    <row r="29" spans="1:18" ht="48.75" customHeight="1">
      <c r="A29" s="617"/>
      <c r="B29" s="613"/>
      <c r="C29" s="363"/>
      <c r="D29" s="366"/>
      <c r="E29" s="636" t="s">
        <v>162</v>
      </c>
      <c r="F29" s="637"/>
      <c r="G29" s="637"/>
      <c r="H29" s="637"/>
      <c r="I29" s="637"/>
      <c r="J29" s="637"/>
      <c r="K29" s="637"/>
      <c r="L29" s="638"/>
      <c r="M29" s="351"/>
    </row>
    <row r="30" spans="1:18" ht="23.25" customHeight="1">
      <c r="A30" s="617"/>
      <c r="B30" s="613"/>
      <c r="C30" s="363"/>
      <c r="D30" s="366"/>
      <c r="E30" s="374">
        <v>1.6</v>
      </c>
      <c r="F30" s="356"/>
      <c r="G30" s="356"/>
      <c r="H30" s="356"/>
      <c r="I30" s="356" t="s">
        <v>11</v>
      </c>
      <c r="J30" s="356">
        <f>J23</f>
        <v>0.9</v>
      </c>
      <c r="K30" s="356"/>
      <c r="L30" s="375"/>
      <c r="M30" s="376">
        <f>ROUND(E30*J30,2)</f>
        <v>1.44</v>
      </c>
    </row>
    <row r="31" spans="1:18" ht="15" customHeight="1">
      <c r="A31" s="631"/>
      <c r="B31" s="377">
        <v>0.9</v>
      </c>
      <c r="C31" s="369"/>
      <c r="D31" s="378"/>
      <c r="E31" s="379"/>
      <c r="F31" s="380"/>
      <c r="G31" s="380"/>
      <c r="H31" s="380"/>
      <c r="I31" s="380"/>
      <c r="J31" s="380"/>
      <c r="K31" s="380"/>
      <c r="L31" s="381"/>
      <c r="M31" s="382"/>
    </row>
    <row r="32" spans="1:18" ht="12.75" customHeight="1">
      <c r="A32" s="383">
        <v>3</v>
      </c>
      <c r="B32" s="612" t="s">
        <v>165</v>
      </c>
      <c r="C32" s="384" t="s">
        <v>166</v>
      </c>
      <c r="D32" s="385"/>
      <c r="E32" s="614" t="s">
        <v>161</v>
      </c>
      <c r="F32" s="615"/>
      <c r="G32" s="615"/>
      <c r="H32" s="615"/>
      <c r="I32" s="615"/>
      <c r="J32" s="615"/>
      <c r="K32" s="615"/>
      <c r="L32" s="615"/>
      <c r="M32" s="616">
        <f>ROUND(E33*J33*L33,2)</f>
        <v>4.38</v>
      </c>
    </row>
    <row r="33" spans="1:13" ht="69" customHeight="1">
      <c r="A33" s="362"/>
      <c r="B33" s="613"/>
      <c r="C33" s="363" t="s">
        <v>167</v>
      </c>
      <c r="D33" s="364">
        <v>0.6</v>
      </c>
      <c r="E33" s="365">
        <v>7.3</v>
      </c>
      <c r="F33" s="366"/>
      <c r="G33" s="366"/>
      <c r="H33" s="366"/>
      <c r="I33" s="366" t="s">
        <v>11</v>
      </c>
      <c r="J33" s="366">
        <v>1</v>
      </c>
      <c r="K33" s="366" t="s">
        <v>11</v>
      </c>
      <c r="L33" s="366">
        <v>0.6</v>
      </c>
      <c r="M33" s="617"/>
    </row>
    <row r="34" spans="1:13">
      <c r="A34" s="362"/>
      <c r="B34" s="362"/>
      <c r="C34" s="363"/>
      <c r="D34" s="364"/>
      <c r="E34" s="628" t="s">
        <v>162</v>
      </c>
      <c r="F34" s="629"/>
      <c r="G34" s="629"/>
      <c r="H34" s="629"/>
      <c r="I34" s="629"/>
      <c r="J34" s="629"/>
      <c r="K34" s="629"/>
      <c r="L34" s="629"/>
      <c r="M34" s="617">
        <f>ROUND(E35*J35*L35,2)</f>
        <v>2.7</v>
      </c>
    </row>
    <row r="35" spans="1:13" ht="12.75" customHeight="1">
      <c r="A35" s="386"/>
      <c r="B35" s="386"/>
      <c r="C35" s="369"/>
      <c r="D35" s="370"/>
      <c r="E35" s="387">
        <v>4.5</v>
      </c>
      <c r="F35" s="378"/>
      <c r="G35" s="378"/>
      <c r="H35" s="378"/>
      <c r="I35" s="378" t="s">
        <v>11</v>
      </c>
      <c r="J35" s="378">
        <v>1</v>
      </c>
      <c r="K35" s="378" t="s">
        <v>11</v>
      </c>
      <c r="L35" s="378">
        <v>0.6</v>
      </c>
      <c r="M35" s="631"/>
    </row>
    <row r="36" spans="1:13" ht="38.25">
      <c r="A36" s="350">
        <v>4</v>
      </c>
      <c r="B36" s="388" t="s">
        <v>168</v>
      </c>
      <c r="C36" s="384" t="s">
        <v>169</v>
      </c>
      <c r="D36" s="389"/>
      <c r="E36" s="614" t="s">
        <v>161</v>
      </c>
      <c r="F36" s="615"/>
      <c r="G36" s="615"/>
      <c r="H36" s="615"/>
      <c r="I36" s="615"/>
      <c r="J36" s="615"/>
      <c r="K36" s="615"/>
      <c r="L36" s="615"/>
      <c r="M36" s="390"/>
    </row>
    <row r="37" spans="1:13" ht="47.25" customHeight="1">
      <c r="A37" s="391"/>
      <c r="B37" s="392" t="s">
        <v>170</v>
      </c>
      <c r="C37" s="369" t="s">
        <v>171</v>
      </c>
      <c r="D37" s="370">
        <v>0.9</v>
      </c>
      <c r="E37" s="387">
        <v>6.9</v>
      </c>
      <c r="F37" s="366"/>
      <c r="G37" s="366"/>
      <c r="H37" s="366"/>
      <c r="I37" s="366" t="s">
        <v>11</v>
      </c>
      <c r="J37" s="378">
        <v>1</v>
      </c>
      <c r="K37" s="366" t="s">
        <v>11</v>
      </c>
      <c r="L37" s="378">
        <v>0.9</v>
      </c>
      <c r="M37" s="393">
        <f>ROUND(E37*J37*L37,2)</f>
        <v>6.21</v>
      </c>
    </row>
    <row r="38" spans="1:13" ht="38.25">
      <c r="A38" s="393">
        <v>5</v>
      </c>
      <c r="B38" s="388" t="s">
        <v>172</v>
      </c>
      <c r="C38" s="384"/>
      <c r="D38" s="389"/>
      <c r="E38" s="614" t="s">
        <v>161</v>
      </c>
      <c r="F38" s="615"/>
      <c r="G38" s="615"/>
      <c r="H38" s="615"/>
      <c r="I38" s="615"/>
      <c r="J38" s="615"/>
      <c r="K38" s="615"/>
      <c r="L38" s="615"/>
      <c r="M38" s="390"/>
    </row>
    <row r="39" spans="1:13">
      <c r="A39" s="393"/>
      <c r="B39" s="394" t="s">
        <v>173</v>
      </c>
      <c r="C39" s="363" t="s">
        <v>174</v>
      </c>
      <c r="D39" s="395"/>
      <c r="E39" s="365">
        <v>37.700000000000003</v>
      </c>
      <c r="F39" s="366"/>
      <c r="G39" s="366"/>
      <c r="H39" s="366"/>
      <c r="I39" s="366" t="s">
        <v>11</v>
      </c>
      <c r="J39" s="366">
        <v>2</v>
      </c>
      <c r="K39" s="366"/>
      <c r="L39" s="366"/>
      <c r="M39" s="396">
        <f>ROUND(E39*J39,2)</f>
        <v>75.400000000000006</v>
      </c>
    </row>
    <row r="40" spans="1:13" ht="12.75" customHeight="1">
      <c r="A40" s="616">
        <v>6</v>
      </c>
      <c r="B40" s="612" t="s">
        <v>175</v>
      </c>
      <c r="C40" s="384" t="s">
        <v>176</v>
      </c>
      <c r="D40" s="385"/>
      <c r="E40" s="614" t="s">
        <v>161</v>
      </c>
      <c r="F40" s="615"/>
      <c r="G40" s="615"/>
      <c r="H40" s="615"/>
      <c r="I40" s="615"/>
      <c r="J40" s="615"/>
      <c r="K40" s="615"/>
      <c r="L40" s="615"/>
      <c r="M40" s="635">
        <f>ROUND(E41*J41,2)</f>
        <v>1879.44</v>
      </c>
    </row>
    <row r="41" spans="1:13">
      <c r="A41" s="617"/>
      <c r="B41" s="613"/>
      <c r="C41" s="363"/>
      <c r="D41" s="364"/>
      <c r="E41" s="365">
        <v>49.2</v>
      </c>
      <c r="F41" s="366"/>
      <c r="G41" s="366"/>
      <c r="H41" s="366"/>
      <c r="I41" s="366" t="s">
        <v>11</v>
      </c>
      <c r="J41" s="366">
        <f>D20/0.1</f>
        <v>38.199999999999996</v>
      </c>
      <c r="K41" s="366"/>
      <c r="L41" s="366"/>
      <c r="M41" s="627"/>
    </row>
    <row r="42" spans="1:13" ht="12.75" customHeight="1">
      <c r="A42" s="617"/>
      <c r="B42" s="613"/>
      <c r="C42" s="363"/>
      <c r="D42" s="364"/>
      <c r="E42" s="628" t="s">
        <v>162</v>
      </c>
      <c r="F42" s="629"/>
      <c r="G42" s="629"/>
      <c r="H42" s="629"/>
      <c r="I42" s="629"/>
      <c r="J42" s="629"/>
      <c r="K42" s="629"/>
      <c r="L42" s="629"/>
      <c r="M42" s="640">
        <f>ROUND(E43*J43,2)</f>
        <v>565.36</v>
      </c>
    </row>
    <row r="43" spans="1:13">
      <c r="A43" s="631"/>
      <c r="B43" s="639"/>
      <c r="C43" s="369"/>
      <c r="D43" s="370"/>
      <c r="E43" s="397">
        <v>14.8</v>
      </c>
      <c r="F43" s="398"/>
      <c r="G43" s="398"/>
      <c r="H43" s="398"/>
      <c r="I43" s="398" t="s">
        <v>11</v>
      </c>
      <c r="J43" s="398">
        <f>D20/0.1</f>
        <v>38.199999999999996</v>
      </c>
      <c r="K43" s="398"/>
      <c r="L43" s="398"/>
      <c r="M43" s="641"/>
    </row>
    <row r="44" spans="1:13">
      <c r="A44" s="365"/>
      <c r="B44" s="399"/>
      <c r="C44" s="643" t="s">
        <v>29</v>
      </c>
      <c r="D44" s="644"/>
      <c r="E44" s="644"/>
      <c r="F44" s="644"/>
      <c r="G44" s="644"/>
      <c r="H44" s="644"/>
      <c r="I44" s="644"/>
      <c r="J44" s="644"/>
      <c r="K44" s="644"/>
      <c r="L44" s="644"/>
      <c r="M44" s="400">
        <f>M46+M45</f>
        <v>2553.0500000000002</v>
      </c>
    </row>
    <row r="45" spans="1:13">
      <c r="A45" s="365"/>
      <c r="B45" s="399"/>
      <c r="C45" s="645" t="s">
        <v>177</v>
      </c>
      <c r="D45" s="646"/>
      <c r="E45" s="646"/>
      <c r="F45" s="646"/>
      <c r="G45" s="646"/>
      <c r="H45" s="646"/>
      <c r="I45" s="646"/>
      <c r="J45" s="646"/>
      <c r="K45" s="646"/>
      <c r="L45" s="646"/>
      <c r="M45" s="400">
        <f>M22+M27+M32+M40+M37+M39</f>
        <v>1982.41</v>
      </c>
    </row>
    <row r="46" spans="1:13">
      <c r="A46" s="365"/>
      <c r="B46" s="399"/>
      <c r="C46" s="647" t="s">
        <v>178</v>
      </c>
      <c r="D46" s="648"/>
      <c r="E46" s="648"/>
      <c r="F46" s="648"/>
      <c r="G46" s="648"/>
      <c r="H46" s="648"/>
      <c r="I46" s="648"/>
      <c r="J46" s="648"/>
      <c r="K46" s="648"/>
      <c r="L46" s="648"/>
      <c r="M46" s="401">
        <f>M24+M30+M34+M42</f>
        <v>570.64</v>
      </c>
    </row>
    <row r="47" spans="1:13">
      <c r="A47" s="402"/>
      <c r="B47" s="403" t="s">
        <v>179</v>
      </c>
      <c r="C47" s="404"/>
      <c r="D47" s="405"/>
      <c r="E47" s="404"/>
      <c r="F47" s="406"/>
      <c r="G47" s="406"/>
      <c r="H47" s="406"/>
      <c r="I47" s="406"/>
      <c r="J47" s="406"/>
      <c r="K47" s="406"/>
      <c r="L47" s="406"/>
      <c r="M47" s="400"/>
    </row>
    <row r="48" spans="1:13" ht="87.75" customHeight="1">
      <c r="A48" s="365">
        <v>7</v>
      </c>
      <c r="B48" s="388" t="s">
        <v>180</v>
      </c>
      <c r="C48" s="407" t="s">
        <v>181</v>
      </c>
      <c r="D48" s="408"/>
      <c r="E48" s="409">
        <v>52.3</v>
      </c>
      <c r="F48" s="410"/>
      <c r="G48" s="410"/>
      <c r="H48" s="410"/>
      <c r="I48" s="410" t="s">
        <v>11</v>
      </c>
      <c r="J48" s="410">
        <f>B49</f>
        <v>1</v>
      </c>
      <c r="K48" s="410"/>
      <c r="L48" s="410"/>
      <c r="M48" s="393">
        <f>ROUND(E48*J48,2)</f>
        <v>52.3</v>
      </c>
    </row>
    <row r="49" spans="1:13">
      <c r="A49" s="387"/>
      <c r="B49" s="411">
        <v>1</v>
      </c>
      <c r="C49" s="412"/>
      <c r="D49" s="413"/>
      <c r="E49" s="414"/>
      <c r="F49" s="415"/>
      <c r="G49" s="415"/>
      <c r="H49" s="415"/>
      <c r="I49" s="415"/>
      <c r="J49" s="415"/>
      <c r="K49" s="415"/>
      <c r="L49" s="415"/>
      <c r="M49" s="416"/>
    </row>
    <row r="50" spans="1:13" ht="77.25" customHeight="1">
      <c r="A50" s="350">
        <v>8</v>
      </c>
      <c r="B50" s="399" t="s">
        <v>182</v>
      </c>
      <c r="C50" s="407" t="s">
        <v>183</v>
      </c>
      <c r="D50" s="408"/>
      <c r="E50" s="409">
        <v>13.3</v>
      </c>
      <c r="F50" s="410"/>
      <c r="G50" s="410"/>
      <c r="H50" s="410"/>
      <c r="I50" s="410" t="s">
        <v>11</v>
      </c>
      <c r="J50" s="410">
        <f>B51</f>
        <v>1</v>
      </c>
      <c r="K50" s="410"/>
      <c r="L50" s="410"/>
      <c r="M50" s="350">
        <f>ROUND(E50*J50,2)</f>
        <v>13.3</v>
      </c>
    </row>
    <row r="51" spans="1:13">
      <c r="A51" s="391"/>
      <c r="B51" s="415">
        <v>1</v>
      </c>
      <c r="C51" s="412"/>
      <c r="D51" s="413"/>
      <c r="E51" s="414"/>
      <c r="F51" s="415"/>
      <c r="G51" s="415"/>
      <c r="H51" s="415"/>
      <c r="I51" s="415"/>
      <c r="J51" s="415"/>
      <c r="K51" s="415"/>
      <c r="L51" s="415"/>
      <c r="M51" s="416"/>
    </row>
    <row r="52" spans="1:13" ht="89.25">
      <c r="A52" s="393">
        <v>9</v>
      </c>
      <c r="B52" s="399" t="s">
        <v>184</v>
      </c>
      <c r="C52" s="407" t="s">
        <v>185</v>
      </c>
      <c r="D52" s="408"/>
      <c r="E52" s="409">
        <v>19.7</v>
      </c>
      <c r="F52" s="410"/>
      <c r="G52" s="410"/>
      <c r="H52" s="410"/>
      <c r="I52" s="410" t="s">
        <v>11</v>
      </c>
      <c r="J52" s="410">
        <f>B53</f>
        <v>1</v>
      </c>
      <c r="K52" s="410"/>
      <c r="L52" s="410"/>
      <c r="M52" s="350">
        <f>ROUND(E52*J52,2)</f>
        <v>19.7</v>
      </c>
    </row>
    <row r="53" spans="1:13">
      <c r="A53" s="393"/>
      <c r="B53" s="410">
        <v>1</v>
      </c>
      <c r="C53" s="407"/>
      <c r="D53" s="408"/>
      <c r="E53" s="409"/>
      <c r="F53" s="410"/>
      <c r="G53" s="410"/>
      <c r="H53" s="410"/>
      <c r="I53" s="410"/>
      <c r="J53" s="410"/>
      <c r="K53" s="410"/>
      <c r="L53" s="410"/>
      <c r="M53" s="396"/>
    </row>
    <row r="54" spans="1:13" ht="12.75" customHeight="1">
      <c r="A54" s="349"/>
      <c r="B54" s="417"/>
      <c r="C54" s="406"/>
      <c r="D54" s="406"/>
      <c r="E54" s="418"/>
      <c r="F54" s="608" t="s">
        <v>186</v>
      </c>
      <c r="G54" s="608"/>
      <c r="H54" s="608"/>
      <c r="I54" s="608"/>
      <c r="J54" s="608"/>
      <c r="K54" s="608"/>
      <c r="L54" s="608"/>
      <c r="M54" s="400">
        <f>M48+M50+M52</f>
        <v>85.3</v>
      </c>
    </row>
    <row r="55" spans="1:13" ht="16.5" customHeight="1" thickBot="1">
      <c r="A55" s="419"/>
      <c r="B55" s="354"/>
      <c r="C55" s="354"/>
      <c r="D55" s="354"/>
      <c r="E55" s="420"/>
      <c r="F55" s="354"/>
      <c r="G55" s="354"/>
      <c r="H55" s="649" t="s">
        <v>29</v>
      </c>
      <c r="I55" s="649"/>
      <c r="J55" s="649"/>
      <c r="K55" s="649"/>
      <c r="L55" s="649"/>
      <c r="M55" s="421">
        <f>M54+M44</f>
        <v>2638.3500000000004</v>
      </c>
    </row>
    <row r="56" spans="1:13" ht="51">
      <c r="A56" s="422">
        <v>10</v>
      </c>
      <c r="B56" s="423" t="s">
        <v>187</v>
      </c>
      <c r="C56" s="475" t="s">
        <v>232</v>
      </c>
      <c r="D56" s="454">
        <f>D19</f>
        <v>44.21</v>
      </c>
      <c r="E56" s="424">
        <f>M55</f>
        <v>2638.3500000000004</v>
      </c>
      <c r="F56" s="425"/>
      <c r="G56" s="425"/>
      <c r="H56" s="425"/>
      <c r="I56" s="426" t="s">
        <v>11</v>
      </c>
      <c r="J56" s="642">
        <f>D56</f>
        <v>44.21</v>
      </c>
      <c r="K56" s="642"/>
      <c r="L56" s="426"/>
      <c r="M56" s="427">
        <f>ROUND(E56*J56,2)</f>
        <v>116641.45</v>
      </c>
    </row>
    <row r="57" spans="1:13">
      <c r="A57" s="650" t="s">
        <v>188</v>
      </c>
      <c r="B57" s="651"/>
      <c r="C57" s="651"/>
      <c r="D57" s="651"/>
      <c r="E57" s="651"/>
      <c r="F57" s="428"/>
      <c r="G57" s="428"/>
      <c r="H57" s="428"/>
      <c r="I57" s="378"/>
      <c r="J57" s="378"/>
      <c r="K57" s="378"/>
      <c r="L57" s="378"/>
      <c r="M57" s="427">
        <f>M56</f>
        <v>116641.45</v>
      </c>
    </row>
    <row r="58" spans="1:13">
      <c r="A58" s="650" t="s">
        <v>189</v>
      </c>
      <c r="B58" s="652"/>
      <c r="C58" s="652"/>
      <c r="D58" s="653">
        <v>1</v>
      </c>
      <c r="E58" s="653"/>
      <c r="F58" s="429"/>
      <c r="G58" s="429"/>
      <c r="H58" s="429"/>
      <c r="I58" s="430"/>
      <c r="J58" s="430"/>
      <c r="K58" s="430"/>
      <c r="L58" s="430"/>
      <c r="M58" s="431">
        <f>M57*D58</f>
        <v>116641.45</v>
      </c>
    </row>
    <row r="59" spans="1:13">
      <c r="A59" s="379"/>
      <c r="B59" s="432"/>
      <c r="C59" s="432"/>
      <c r="D59" s="433"/>
      <c r="E59" s="654" t="s">
        <v>240</v>
      </c>
      <c r="F59" s="654"/>
      <c r="G59" s="654"/>
      <c r="H59" s="654"/>
      <c r="I59" s="654"/>
      <c r="J59" s="654"/>
      <c r="K59" s="654"/>
      <c r="L59" s="654"/>
      <c r="M59" s="434">
        <f>M58*0.2</f>
        <v>23328.29</v>
      </c>
    </row>
    <row r="60" spans="1:13" ht="12.75" customHeight="1">
      <c r="A60" s="379"/>
      <c r="B60" s="655" t="s">
        <v>231</v>
      </c>
      <c r="C60" s="655"/>
      <c r="D60" s="655"/>
      <c r="E60" s="655"/>
      <c r="F60" s="655"/>
      <c r="G60" s="655"/>
      <c r="H60" s="655"/>
      <c r="I60" s="655"/>
      <c r="J60" s="655"/>
      <c r="K60" s="655"/>
      <c r="L60" s="655"/>
      <c r="M60" s="435">
        <f>M58+M59</f>
        <v>139969.74</v>
      </c>
    </row>
    <row r="62" spans="1:13" ht="0.75" customHeight="1"/>
    <row r="63" spans="1:13" hidden="1">
      <c r="D63" s="486"/>
      <c r="E63" s="486"/>
      <c r="F63" s="486"/>
      <c r="G63" s="486"/>
      <c r="H63" s="486"/>
      <c r="I63" s="486"/>
      <c r="J63" s="486"/>
    </row>
    <row r="64" spans="1:13" ht="23.25" hidden="1" customHeight="1">
      <c r="D64" s="296"/>
      <c r="E64" s="296"/>
      <c r="F64" s="296"/>
      <c r="G64" s="296"/>
      <c r="H64" s="296"/>
      <c r="I64" s="296"/>
      <c r="J64" s="296"/>
    </row>
    <row r="65" spans="2:10">
      <c r="B65" s="6" t="s">
        <v>253</v>
      </c>
      <c r="C65" s="6"/>
      <c r="D65" s="486"/>
      <c r="E65" s="486"/>
      <c r="F65" s="486"/>
      <c r="G65" s="486"/>
      <c r="H65" s="486"/>
      <c r="I65" s="486"/>
      <c r="J65" s="486"/>
    </row>
    <row r="66" spans="2:10">
      <c r="B66" s="6"/>
      <c r="C66" s="6"/>
      <c r="D66" s="6"/>
    </row>
    <row r="67" spans="2:10">
      <c r="B67" s="6"/>
      <c r="C67" s="6"/>
      <c r="D67" s="486"/>
      <c r="E67" s="486"/>
      <c r="F67" s="486"/>
      <c r="G67" s="486"/>
      <c r="H67" s="486"/>
      <c r="I67" s="486"/>
      <c r="J67" s="486"/>
    </row>
  </sheetData>
  <mergeCells count="47">
    <mergeCell ref="D65:J65"/>
    <mergeCell ref="D67:J67"/>
    <mergeCell ref="A57:E57"/>
    <mergeCell ref="A58:C58"/>
    <mergeCell ref="D58:E58"/>
    <mergeCell ref="E59:L59"/>
    <mergeCell ref="B60:L60"/>
    <mergeCell ref="D63:J63"/>
    <mergeCell ref="J56:K56"/>
    <mergeCell ref="E34:L34"/>
    <mergeCell ref="M34:M35"/>
    <mergeCell ref="E36:L36"/>
    <mergeCell ref="E38:L38"/>
    <mergeCell ref="C44:L44"/>
    <mergeCell ref="C45:L45"/>
    <mergeCell ref="C46:L46"/>
    <mergeCell ref="F54:L54"/>
    <mergeCell ref="H55:L55"/>
    <mergeCell ref="A40:A43"/>
    <mergeCell ref="B40:B43"/>
    <mergeCell ref="E40:L40"/>
    <mergeCell ref="M40:M41"/>
    <mergeCell ref="E42:L42"/>
    <mergeCell ref="M42:M43"/>
    <mergeCell ref="B32:B33"/>
    <mergeCell ref="E32:L32"/>
    <mergeCell ref="M32:M33"/>
    <mergeCell ref="B16:M16"/>
    <mergeCell ref="A21:M21"/>
    <mergeCell ref="B22:B25"/>
    <mergeCell ref="E22:L22"/>
    <mergeCell ref="M22:M23"/>
    <mergeCell ref="E24:L24"/>
    <mergeCell ref="M24:M26"/>
    <mergeCell ref="A27:A31"/>
    <mergeCell ref="B27:B30"/>
    <mergeCell ref="E27:L27"/>
    <mergeCell ref="M27:M28"/>
    <mergeCell ref="E29:L29"/>
    <mergeCell ref="C15:D15"/>
    <mergeCell ref="E15:I15"/>
    <mergeCell ref="J15:L15"/>
    <mergeCell ref="A11:M11"/>
    <mergeCell ref="A12:M12"/>
    <mergeCell ref="A13:M13"/>
    <mergeCell ref="C14:D14"/>
    <mergeCell ref="E14:L14"/>
  </mergeCells>
  <pageMargins left="0.51181102362204722" right="0.31" top="0.35433070866141736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</sheetPr>
  <dimension ref="A1:J45"/>
  <sheetViews>
    <sheetView tabSelected="1" zoomScaleNormal="100" workbookViewId="0">
      <selection sqref="A1:C35"/>
    </sheetView>
  </sheetViews>
  <sheetFormatPr defaultRowHeight="39" customHeight="1"/>
  <cols>
    <col min="1" max="1" width="10.42578125" style="467" customWidth="1"/>
    <col min="2" max="2" width="13" style="467" customWidth="1"/>
    <col min="3" max="3" width="70.28515625" style="467" customWidth="1"/>
    <col min="4" max="256" width="9.140625" style="467"/>
    <col min="257" max="257" width="10.42578125" style="467" customWidth="1"/>
    <col min="258" max="258" width="13" style="467" customWidth="1"/>
    <col min="259" max="259" width="70.28515625" style="467" customWidth="1"/>
    <col min="260" max="512" width="9.140625" style="467"/>
    <col min="513" max="513" width="10.42578125" style="467" customWidth="1"/>
    <col min="514" max="514" width="13" style="467" customWidth="1"/>
    <col min="515" max="515" width="70.28515625" style="467" customWidth="1"/>
    <col min="516" max="768" width="9.140625" style="467"/>
    <col min="769" max="769" width="10.42578125" style="467" customWidth="1"/>
    <col min="770" max="770" width="13" style="467" customWidth="1"/>
    <col min="771" max="771" width="70.28515625" style="467" customWidth="1"/>
    <col min="772" max="1024" width="9.140625" style="467"/>
    <col min="1025" max="1025" width="10.42578125" style="467" customWidth="1"/>
    <col min="1026" max="1026" width="13" style="467" customWidth="1"/>
    <col min="1027" max="1027" width="70.28515625" style="467" customWidth="1"/>
    <col min="1028" max="1280" width="9.140625" style="467"/>
    <col min="1281" max="1281" width="10.42578125" style="467" customWidth="1"/>
    <col min="1282" max="1282" width="13" style="467" customWidth="1"/>
    <col min="1283" max="1283" width="70.28515625" style="467" customWidth="1"/>
    <col min="1284" max="1536" width="9.140625" style="467"/>
    <col min="1537" max="1537" width="10.42578125" style="467" customWidth="1"/>
    <col min="1538" max="1538" width="13" style="467" customWidth="1"/>
    <col min="1539" max="1539" width="70.28515625" style="467" customWidth="1"/>
    <col min="1540" max="1792" width="9.140625" style="467"/>
    <col min="1793" max="1793" width="10.42578125" style="467" customWidth="1"/>
    <col min="1794" max="1794" width="13" style="467" customWidth="1"/>
    <col min="1795" max="1795" width="70.28515625" style="467" customWidth="1"/>
    <col min="1796" max="2048" width="9.140625" style="467"/>
    <col min="2049" max="2049" width="10.42578125" style="467" customWidth="1"/>
    <col min="2050" max="2050" width="13" style="467" customWidth="1"/>
    <col min="2051" max="2051" width="70.28515625" style="467" customWidth="1"/>
    <col min="2052" max="2304" width="9.140625" style="467"/>
    <col min="2305" max="2305" width="10.42578125" style="467" customWidth="1"/>
    <col min="2306" max="2306" width="13" style="467" customWidth="1"/>
    <col min="2307" max="2307" width="70.28515625" style="467" customWidth="1"/>
    <col min="2308" max="2560" width="9.140625" style="467"/>
    <col min="2561" max="2561" width="10.42578125" style="467" customWidth="1"/>
    <col min="2562" max="2562" width="13" style="467" customWidth="1"/>
    <col min="2563" max="2563" width="70.28515625" style="467" customWidth="1"/>
    <col min="2564" max="2816" width="9.140625" style="467"/>
    <col min="2817" max="2817" width="10.42578125" style="467" customWidth="1"/>
    <col min="2818" max="2818" width="13" style="467" customWidth="1"/>
    <col min="2819" max="2819" width="70.28515625" style="467" customWidth="1"/>
    <col min="2820" max="3072" width="9.140625" style="467"/>
    <col min="3073" max="3073" width="10.42578125" style="467" customWidth="1"/>
    <col min="3074" max="3074" width="13" style="467" customWidth="1"/>
    <col min="3075" max="3075" width="70.28515625" style="467" customWidth="1"/>
    <col min="3076" max="3328" width="9.140625" style="467"/>
    <col min="3329" max="3329" width="10.42578125" style="467" customWidth="1"/>
    <col min="3330" max="3330" width="13" style="467" customWidth="1"/>
    <col min="3331" max="3331" width="70.28515625" style="467" customWidth="1"/>
    <col min="3332" max="3584" width="9.140625" style="467"/>
    <col min="3585" max="3585" width="10.42578125" style="467" customWidth="1"/>
    <col min="3586" max="3586" width="13" style="467" customWidth="1"/>
    <col min="3587" max="3587" width="70.28515625" style="467" customWidth="1"/>
    <col min="3588" max="3840" width="9.140625" style="467"/>
    <col min="3841" max="3841" width="10.42578125" style="467" customWidth="1"/>
    <col min="3842" max="3842" width="13" style="467" customWidth="1"/>
    <col min="3843" max="3843" width="70.28515625" style="467" customWidth="1"/>
    <col min="3844" max="4096" width="9.140625" style="467"/>
    <col min="4097" max="4097" width="10.42578125" style="467" customWidth="1"/>
    <col min="4098" max="4098" width="13" style="467" customWidth="1"/>
    <col min="4099" max="4099" width="70.28515625" style="467" customWidth="1"/>
    <col min="4100" max="4352" width="9.140625" style="467"/>
    <col min="4353" max="4353" width="10.42578125" style="467" customWidth="1"/>
    <col min="4354" max="4354" width="13" style="467" customWidth="1"/>
    <col min="4355" max="4355" width="70.28515625" style="467" customWidth="1"/>
    <col min="4356" max="4608" width="9.140625" style="467"/>
    <col min="4609" max="4609" width="10.42578125" style="467" customWidth="1"/>
    <col min="4610" max="4610" width="13" style="467" customWidth="1"/>
    <col min="4611" max="4611" width="70.28515625" style="467" customWidth="1"/>
    <col min="4612" max="4864" width="9.140625" style="467"/>
    <col min="4865" max="4865" width="10.42578125" style="467" customWidth="1"/>
    <col min="4866" max="4866" width="13" style="467" customWidth="1"/>
    <col min="4867" max="4867" width="70.28515625" style="467" customWidth="1"/>
    <col min="4868" max="5120" width="9.140625" style="467"/>
    <col min="5121" max="5121" width="10.42578125" style="467" customWidth="1"/>
    <col min="5122" max="5122" width="13" style="467" customWidth="1"/>
    <col min="5123" max="5123" width="70.28515625" style="467" customWidth="1"/>
    <col min="5124" max="5376" width="9.140625" style="467"/>
    <col min="5377" max="5377" width="10.42578125" style="467" customWidth="1"/>
    <col min="5378" max="5378" width="13" style="467" customWidth="1"/>
    <col min="5379" max="5379" width="70.28515625" style="467" customWidth="1"/>
    <col min="5380" max="5632" width="9.140625" style="467"/>
    <col min="5633" max="5633" width="10.42578125" style="467" customWidth="1"/>
    <col min="5634" max="5634" width="13" style="467" customWidth="1"/>
    <col min="5635" max="5635" width="70.28515625" style="467" customWidth="1"/>
    <col min="5636" max="5888" width="9.140625" style="467"/>
    <col min="5889" max="5889" width="10.42578125" style="467" customWidth="1"/>
    <col min="5890" max="5890" width="13" style="467" customWidth="1"/>
    <col min="5891" max="5891" width="70.28515625" style="467" customWidth="1"/>
    <col min="5892" max="6144" width="9.140625" style="467"/>
    <col min="6145" max="6145" width="10.42578125" style="467" customWidth="1"/>
    <col min="6146" max="6146" width="13" style="467" customWidth="1"/>
    <col min="6147" max="6147" width="70.28515625" style="467" customWidth="1"/>
    <col min="6148" max="6400" width="9.140625" style="467"/>
    <col min="6401" max="6401" width="10.42578125" style="467" customWidth="1"/>
    <col min="6402" max="6402" width="13" style="467" customWidth="1"/>
    <col min="6403" max="6403" width="70.28515625" style="467" customWidth="1"/>
    <col min="6404" max="6656" width="9.140625" style="467"/>
    <col min="6657" max="6657" width="10.42578125" style="467" customWidth="1"/>
    <col min="6658" max="6658" width="13" style="467" customWidth="1"/>
    <col min="6659" max="6659" width="70.28515625" style="467" customWidth="1"/>
    <col min="6660" max="6912" width="9.140625" style="467"/>
    <col min="6913" max="6913" width="10.42578125" style="467" customWidth="1"/>
    <col min="6914" max="6914" width="13" style="467" customWidth="1"/>
    <col min="6915" max="6915" width="70.28515625" style="467" customWidth="1"/>
    <col min="6916" max="7168" width="9.140625" style="467"/>
    <col min="7169" max="7169" width="10.42578125" style="467" customWidth="1"/>
    <col min="7170" max="7170" width="13" style="467" customWidth="1"/>
    <col min="7171" max="7171" width="70.28515625" style="467" customWidth="1"/>
    <col min="7172" max="7424" width="9.140625" style="467"/>
    <col min="7425" max="7425" width="10.42578125" style="467" customWidth="1"/>
    <col min="7426" max="7426" width="13" style="467" customWidth="1"/>
    <col min="7427" max="7427" width="70.28515625" style="467" customWidth="1"/>
    <col min="7428" max="7680" width="9.140625" style="467"/>
    <col min="7681" max="7681" width="10.42578125" style="467" customWidth="1"/>
    <col min="7682" max="7682" width="13" style="467" customWidth="1"/>
    <col min="7683" max="7683" width="70.28515625" style="467" customWidth="1"/>
    <col min="7684" max="7936" width="9.140625" style="467"/>
    <col min="7937" max="7937" width="10.42578125" style="467" customWidth="1"/>
    <col min="7938" max="7938" width="13" style="467" customWidth="1"/>
    <col min="7939" max="7939" width="70.28515625" style="467" customWidth="1"/>
    <col min="7940" max="8192" width="9.140625" style="467"/>
    <col min="8193" max="8193" width="10.42578125" style="467" customWidth="1"/>
    <col min="8194" max="8194" width="13" style="467" customWidth="1"/>
    <col min="8195" max="8195" width="70.28515625" style="467" customWidth="1"/>
    <col min="8196" max="8448" width="9.140625" style="467"/>
    <col min="8449" max="8449" width="10.42578125" style="467" customWidth="1"/>
    <col min="8450" max="8450" width="13" style="467" customWidth="1"/>
    <col min="8451" max="8451" width="70.28515625" style="467" customWidth="1"/>
    <col min="8452" max="8704" width="9.140625" style="467"/>
    <col min="8705" max="8705" width="10.42578125" style="467" customWidth="1"/>
    <col min="8706" max="8706" width="13" style="467" customWidth="1"/>
    <col min="8707" max="8707" width="70.28515625" style="467" customWidth="1"/>
    <col min="8708" max="8960" width="9.140625" style="467"/>
    <col min="8961" max="8961" width="10.42578125" style="467" customWidth="1"/>
    <col min="8962" max="8962" width="13" style="467" customWidth="1"/>
    <col min="8963" max="8963" width="70.28515625" style="467" customWidth="1"/>
    <col min="8964" max="9216" width="9.140625" style="467"/>
    <col min="9217" max="9217" width="10.42578125" style="467" customWidth="1"/>
    <col min="9218" max="9218" width="13" style="467" customWidth="1"/>
    <col min="9219" max="9219" width="70.28515625" style="467" customWidth="1"/>
    <col min="9220" max="9472" width="9.140625" style="467"/>
    <col min="9473" max="9473" width="10.42578125" style="467" customWidth="1"/>
    <col min="9474" max="9474" width="13" style="467" customWidth="1"/>
    <col min="9475" max="9475" width="70.28515625" style="467" customWidth="1"/>
    <col min="9476" max="9728" width="9.140625" style="467"/>
    <col min="9729" max="9729" width="10.42578125" style="467" customWidth="1"/>
    <col min="9730" max="9730" width="13" style="467" customWidth="1"/>
    <col min="9731" max="9731" width="70.28515625" style="467" customWidth="1"/>
    <col min="9732" max="9984" width="9.140625" style="467"/>
    <col min="9985" max="9985" width="10.42578125" style="467" customWidth="1"/>
    <col min="9986" max="9986" width="13" style="467" customWidth="1"/>
    <col min="9987" max="9987" width="70.28515625" style="467" customWidth="1"/>
    <col min="9988" max="10240" width="9.140625" style="467"/>
    <col min="10241" max="10241" width="10.42578125" style="467" customWidth="1"/>
    <col min="10242" max="10242" width="13" style="467" customWidth="1"/>
    <col min="10243" max="10243" width="70.28515625" style="467" customWidth="1"/>
    <col min="10244" max="10496" width="9.140625" style="467"/>
    <col min="10497" max="10497" width="10.42578125" style="467" customWidth="1"/>
    <col min="10498" max="10498" width="13" style="467" customWidth="1"/>
    <col min="10499" max="10499" width="70.28515625" style="467" customWidth="1"/>
    <col min="10500" max="10752" width="9.140625" style="467"/>
    <col min="10753" max="10753" width="10.42578125" style="467" customWidth="1"/>
    <col min="10754" max="10754" width="13" style="467" customWidth="1"/>
    <col min="10755" max="10755" width="70.28515625" style="467" customWidth="1"/>
    <col min="10756" max="11008" width="9.140625" style="467"/>
    <col min="11009" max="11009" width="10.42578125" style="467" customWidth="1"/>
    <col min="11010" max="11010" width="13" style="467" customWidth="1"/>
    <col min="11011" max="11011" width="70.28515625" style="467" customWidth="1"/>
    <col min="11012" max="11264" width="9.140625" style="467"/>
    <col min="11265" max="11265" width="10.42578125" style="467" customWidth="1"/>
    <col min="11266" max="11266" width="13" style="467" customWidth="1"/>
    <col min="11267" max="11267" width="70.28515625" style="467" customWidth="1"/>
    <col min="11268" max="11520" width="9.140625" style="467"/>
    <col min="11521" max="11521" width="10.42578125" style="467" customWidth="1"/>
    <col min="11522" max="11522" width="13" style="467" customWidth="1"/>
    <col min="11523" max="11523" width="70.28515625" style="467" customWidth="1"/>
    <col min="11524" max="11776" width="9.140625" style="467"/>
    <col min="11777" max="11777" width="10.42578125" style="467" customWidth="1"/>
    <col min="11778" max="11778" width="13" style="467" customWidth="1"/>
    <col min="11779" max="11779" width="70.28515625" style="467" customWidth="1"/>
    <col min="11780" max="12032" width="9.140625" style="467"/>
    <col min="12033" max="12033" width="10.42578125" style="467" customWidth="1"/>
    <col min="12034" max="12034" width="13" style="467" customWidth="1"/>
    <col min="12035" max="12035" width="70.28515625" style="467" customWidth="1"/>
    <col min="12036" max="12288" width="9.140625" style="467"/>
    <col min="12289" max="12289" width="10.42578125" style="467" customWidth="1"/>
    <col min="12290" max="12290" width="13" style="467" customWidth="1"/>
    <col min="12291" max="12291" width="70.28515625" style="467" customWidth="1"/>
    <col min="12292" max="12544" width="9.140625" style="467"/>
    <col min="12545" max="12545" width="10.42578125" style="467" customWidth="1"/>
    <col min="12546" max="12546" width="13" style="467" customWidth="1"/>
    <col min="12547" max="12547" width="70.28515625" style="467" customWidth="1"/>
    <col min="12548" max="12800" width="9.140625" style="467"/>
    <col min="12801" max="12801" width="10.42578125" style="467" customWidth="1"/>
    <col min="12802" max="12802" width="13" style="467" customWidth="1"/>
    <col min="12803" max="12803" width="70.28515625" style="467" customWidth="1"/>
    <col min="12804" max="13056" width="9.140625" style="467"/>
    <col min="13057" max="13057" width="10.42578125" style="467" customWidth="1"/>
    <col min="13058" max="13058" width="13" style="467" customWidth="1"/>
    <col min="13059" max="13059" width="70.28515625" style="467" customWidth="1"/>
    <col min="13060" max="13312" width="9.140625" style="467"/>
    <col min="13313" max="13313" width="10.42578125" style="467" customWidth="1"/>
    <col min="13314" max="13314" width="13" style="467" customWidth="1"/>
    <col min="13315" max="13315" width="70.28515625" style="467" customWidth="1"/>
    <col min="13316" max="13568" width="9.140625" style="467"/>
    <col min="13569" max="13569" width="10.42578125" style="467" customWidth="1"/>
    <col min="13570" max="13570" width="13" style="467" customWidth="1"/>
    <col min="13571" max="13571" width="70.28515625" style="467" customWidth="1"/>
    <col min="13572" max="13824" width="9.140625" style="467"/>
    <col min="13825" max="13825" width="10.42578125" style="467" customWidth="1"/>
    <col min="13826" max="13826" width="13" style="467" customWidth="1"/>
    <col min="13827" max="13827" width="70.28515625" style="467" customWidth="1"/>
    <col min="13828" max="14080" width="9.140625" style="467"/>
    <col min="14081" max="14081" width="10.42578125" style="467" customWidth="1"/>
    <col min="14082" max="14082" width="13" style="467" customWidth="1"/>
    <col min="14083" max="14083" width="70.28515625" style="467" customWidth="1"/>
    <col min="14084" max="14336" width="9.140625" style="467"/>
    <col min="14337" max="14337" width="10.42578125" style="467" customWidth="1"/>
    <col min="14338" max="14338" width="13" style="467" customWidth="1"/>
    <col min="14339" max="14339" width="70.28515625" style="467" customWidth="1"/>
    <col min="14340" max="14592" width="9.140625" style="467"/>
    <col min="14593" max="14593" width="10.42578125" style="467" customWidth="1"/>
    <col min="14594" max="14594" width="13" style="467" customWidth="1"/>
    <col min="14595" max="14595" width="70.28515625" style="467" customWidth="1"/>
    <col min="14596" max="14848" width="9.140625" style="467"/>
    <col min="14849" max="14849" width="10.42578125" style="467" customWidth="1"/>
    <col min="14850" max="14850" width="13" style="467" customWidth="1"/>
    <col min="14851" max="14851" width="70.28515625" style="467" customWidth="1"/>
    <col min="14852" max="15104" width="9.140625" style="467"/>
    <col min="15105" max="15105" width="10.42578125" style="467" customWidth="1"/>
    <col min="15106" max="15106" width="13" style="467" customWidth="1"/>
    <col min="15107" max="15107" width="70.28515625" style="467" customWidth="1"/>
    <col min="15108" max="15360" width="9.140625" style="467"/>
    <col min="15361" max="15361" width="10.42578125" style="467" customWidth="1"/>
    <col min="15362" max="15362" width="13" style="467" customWidth="1"/>
    <col min="15363" max="15363" width="70.28515625" style="467" customWidth="1"/>
    <col min="15364" max="15616" width="9.140625" style="467"/>
    <col min="15617" max="15617" width="10.42578125" style="467" customWidth="1"/>
    <col min="15618" max="15618" width="13" style="467" customWidth="1"/>
    <col min="15619" max="15619" width="70.28515625" style="467" customWidth="1"/>
    <col min="15620" max="15872" width="9.140625" style="467"/>
    <col min="15873" max="15873" width="10.42578125" style="467" customWidth="1"/>
    <col min="15874" max="15874" width="13" style="467" customWidth="1"/>
    <col min="15875" max="15875" width="70.28515625" style="467" customWidth="1"/>
    <col min="15876" max="16128" width="9.140625" style="467"/>
    <col min="16129" max="16129" width="10.42578125" style="467" customWidth="1"/>
    <col min="16130" max="16130" width="13" style="467" customWidth="1"/>
    <col min="16131" max="16131" width="70.28515625" style="467" customWidth="1"/>
    <col min="16132" max="16384" width="9.140625" style="467"/>
  </cols>
  <sheetData>
    <row r="1" spans="1:10" ht="12.75">
      <c r="C1" s="468"/>
      <c r="D1" s="468"/>
    </row>
    <row r="2" spans="1:10" ht="12.75">
      <c r="A2" s="657"/>
      <c r="B2" s="657"/>
      <c r="C2" s="657"/>
      <c r="D2" s="469"/>
    </row>
    <row r="3" spans="1:10" ht="15">
      <c r="A3" s="657" t="s">
        <v>255</v>
      </c>
      <c r="B3" s="657"/>
      <c r="C3" s="657"/>
      <c r="D3" s="469"/>
    </row>
    <row r="4" spans="1:10" ht="15" customHeight="1">
      <c r="A4" s="660" t="s">
        <v>256</v>
      </c>
      <c r="B4" s="660"/>
      <c r="C4" s="660"/>
      <c r="D4" s="469"/>
    </row>
    <row r="5" spans="1:10" ht="15" customHeight="1">
      <c r="A5" s="660" t="s">
        <v>257</v>
      </c>
      <c r="B5" s="660"/>
      <c r="C5" s="660"/>
      <c r="D5" s="469"/>
    </row>
    <row r="6" spans="1:10" ht="86.25" customHeight="1">
      <c r="E6" s="657"/>
      <c r="F6" s="657"/>
    </row>
    <row r="7" spans="1:10" ht="12.75">
      <c r="A7" s="658" t="s">
        <v>234</v>
      </c>
      <c r="B7" s="658"/>
      <c r="C7" s="658"/>
    </row>
    <row r="8" spans="1:10" ht="12.75">
      <c r="A8" s="470"/>
      <c r="B8" s="470"/>
      <c r="C8" s="470"/>
    </row>
    <row r="9" spans="1:10" ht="27" customHeight="1">
      <c r="A9" s="659" t="s">
        <v>246</v>
      </c>
      <c r="B9" s="659"/>
      <c r="C9" s="659"/>
      <c r="D9" s="471"/>
      <c r="E9" s="471"/>
      <c r="F9" s="471"/>
      <c r="G9" s="472"/>
      <c r="H9" s="473"/>
      <c r="I9" s="472"/>
      <c r="J9" s="473"/>
    </row>
    <row r="10" spans="1:10" ht="12.75">
      <c r="A10" s="659" t="s">
        <v>235</v>
      </c>
      <c r="B10" s="659"/>
      <c r="C10" s="659"/>
      <c r="D10" s="471"/>
      <c r="E10" s="471"/>
      <c r="F10" s="471"/>
      <c r="G10" s="472"/>
      <c r="H10" s="473"/>
      <c r="I10" s="472"/>
      <c r="J10" s="473"/>
    </row>
    <row r="11" spans="1:10" ht="12.75">
      <c r="A11" s="659" t="s">
        <v>236</v>
      </c>
      <c r="B11" s="659"/>
      <c r="C11" s="659"/>
      <c r="D11" s="471"/>
      <c r="E11" s="471"/>
      <c r="F11" s="471"/>
      <c r="G11" s="472"/>
      <c r="H11" s="473"/>
      <c r="I11" s="472"/>
      <c r="J11" s="473"/>
    </row>
    <row r="12" spans="1:10" ht="12.75">
      <c r="A12" s="470"/>
      <c r="B12" s="470"/>
      <c r="C12" s="470"/>
    </row>
    <row r="13" spans="1:10" ht="25.5">
      <c r="A13" s="437" t="s">
        <v>192</v>
      </c>
      <c r="B13" s="458">
        <f>'См№1 Проектные     '!U29</f>
        <v>1200589.8305084747</v>
      </c>
      <c r="C13" s="438" t="s">
        <v>193</v>
      </c>
    </row>
    <row r="14" spans="1:10" ht="12.75">
      <c r="A14" s="437"/>
      <c r="B14" s="459" t="s">
        <v>237</v>
      </c>
      <c r="C14" s="438" t="s">
        <v>194</v>
      </c>
    </row>
    <row r="15" spans="1:10" ht="12.75">
      <c r="A15" s="437" t="s">
        <v>195</v>
      </c>
      <c r="B15" s="460">
        <v>3.83</v>
      </c>
      <c r="C15" s="439" t="s">
        <v>196</v>
      </c>
    </row>
    <row r="16" spans="1:10" ht="25.5">
      <c r="A16" s="437" t="s">
        <v>197</v>
      </c>
      <c r="B16" s="458">
        <f>B13/B15</f>
        <v>313469.92963667749</v>
      </c>
      <c r="C16" s="438" t="s">
        <v>198</v>
      </c>
    </row>
    <row r="17" spans="1:3" ht="12.75">
      <c r="A17" s="437" t="s">
        <v>199</v>
      </c>
      <c r="B17" s="458">
        <f>'2 Геодез'!O42+Геология!N48+'4Экология'!M58</f>
        <v>464654.92279743304</v>
      </c>
      <c r="C17" s="438" t="s">
        <v>200</v>
      </c>
    </row>
    <row r="18" spans="1:3" ht="12.75">
      <c r="A18" s="437"/>
      <c r="B18" s="459" t="s">
        <v>237</v>
      </c>
      <c r="C18" s="438" t="s">
        <v>201</v>
      </c>
    </row>
    <row r="19" spans="1:3" ht="12.75">
      <c r="A19" s="437" t="s">
        <v>195</v>
      </c>
      <c r="B19" s="460">
        <v>3.91</v>
      </c>
      <c r="C19" s="439" t="s">
        <v>202</v>
      </c>
    </row>
    <row r="20" spans="1:3" ht="25.5">
      <c r="A20" s="437" t="s">
        <v>203</v>
      </c>
      <c r="B20" s="458">
        <f>B17/B19</f>
        <v>118837.57616302634</v>
      </c>
      <c r="C20" s="438" t="s">
        <v>204</v>
      </c>
    </row>
    <row r="21" spans="1:3" ht="25.5">
      <c r="A21" s="474" t="s">
        <v>205</v>
      </c>
      <c r="B21" s="461">
        <v>3.73</v>
      </c>
      <c r="C21" s="440" t="s">
        <v>206</v>
      </c>
    </row>
    <row r="22" spans="1:3" ht="25.5">
      <c r="A22" s="474" t="s">
        <v>205</v>
      </c>
      <c r="B22" s="461">
        <v>3.73</v>
      </c>
      <c r="C22" s="441" t="s">
        <v>207</v>
      </c>
    </row>
    <row r="23" spans="1:3" ht="12.75">
      <c r="A23" s="474"/>
      <c r="B23" s="458">
        <f>(B16+B20)/1000000</f>
        <v>0.43230750579970384</v>
      </c>
      <c r="C23" s="438" t="s">
        <v>208</v>
      </c>
    </row>
    <row r="24" spans="1:3" ht="38.25">
      <c r="A24" s="437" t="s">
        <v>209</v>
      </c>
      <c r="B24" s="462">
        <v>0.20219999999999999</v>
      </c>
      <c r="C24" s="438" t="s">
        <v>210</v>
      </c>
    </row>
    <row r="25" spans="1:3" ht="12.75">
      <c r="A25" s="437" t="s">
        <v>16</v>
      </c>
      <c r="B25" s="460">
        <v>20</v>
      </c>
      <c r="C25" s="438" t="s">
        <v>211</v>
      </c>
    </row>
    <row r="26" spans="1:3" ht="25.5">
      <c r="A26" s="437" t="s">
        <v>212</v>
      </c>
      <c r="B26" s="460">
        <v>1</v>
      </c>
      <c r="C26" s="438" t="s">
        <v>213</v>
      </c>
    </row>
    <row r="27" spans="1:3" ht="12.75">
      <c r="A27" s="442" t="s">
        <v>214</v>
      </c>
      <c r="B27" s="460">
        <v>1</v>
      </c>
      <c r="C27" s="439" t="s">
        <v>215</v>
      </c>
    </row>
    <row r="28" spans="1:3" ht="13.5">
      <c r="A28" s="443" t="s">
        <v>216</v>
      </c>
      <c r="B28" s="463">
        <f>(B16*B21+B20*B22)*B24*B26*B27+0.01</f>
        <v>326048.92471917142</v>
      </c>
      <c r="C28" s="438" t="s">
        <v>217</v>
      </c>
    </row>
    <row r="29" spans="1:3" ht="12.75">
      <c r="A29" s="444" t="s">
        <v>16</v>
      </c>
      <c r="B29" s="464">
        <f>B28*B25/100-0.01</f>
        <v>65209.77494383428</v>
      </c>
      <c r="C29" s="438" t="s">
        <v>218</v>
      </c>
    </row>
    <row r="30" spans="1:3" ht="12.75">
      <c r="A30" s="445" t="s">
        <v>62</v>
      </c>
      <c r="B30" s="465">
        <f>B28+B29</f>
        <v>391258.69966300571</v>
      </c>
      <c r="C30" s="446" t="s">
        <v>219</v>
      </c>
    </row>
    <row r="31" spans="1:3" ht="12.75">
      <c r="A31" s="447"/>
      <c r="B31" s="448"/>
      <c r="C31" s="447"/>
    </row>
    <row r="32" spans="1:3" ht="12.75">
      <c r="A32" s="447" t="s">
        <v>220</v>
      </c>
      <c r="B32" s="448"/>
      <c r="C32" s="447"/>
    </row>
    <row r="33" spans="1:3" ht="12.75">
      <c r="A33" s="447"/>
      <c r="B33" s="448"/>
      <c r="C33" s="447"/>
    </row>
    <row r="34" spans="1:3" ht="12.75">
      <c r="A34" s="338"/>
      <c r="B34" s="338" t="s">
        <v>250</v>
      </c>
      <c r="C34" s="338"/>
    </row>
    <row r="35" spans="1:3" ht="12.75">
      <c r="A35" s="656"/>
      <c r="B35" s="656"/>
      <c r="C35" s="449"/>
    </row>
    <row r="36" spans="1:3" ht="12.75">
      <c r="A36" s="297"/>
      <c r="B36" s="297"/>
      <c r="C36" s="320"/>
    </row>
    <row r="37" spans="1:3" ht="12.75">
      <c r="A37" s="491"/>
      <c r="B37" s="491"/>
      <c r="C37" s="449"/>
    </row>
    <row r="38" spans="1:3" ht="12.75">
      <c r="A38" s="6"/>
      <c r="B38" s="6"/>
      <c r="C38" s="449"/>
    </row>
    <row r="39" spans="1:3" ht="12.75">
      <c r="A39" s="491"/>
      <c r="B39" s="491"/>
      <c r="C39" s="449"/>
    </row>
    <row r="40" spans="1:3" ht="12.75"/>
    <row r="41" spans="1:3" ht="12.75"/>
    <row r="42" spans="1:3" ht="12.75"/>
    <row r="43" spans="1:3" ht="12.75"/>
    <row r="44" spans="1:3" ht="12.75"/>
    <row r="45" spans="1:3" ht="12.75"/>
  </sheetData>
  <mergeCells count="12">
    <mergeCell ref="A2:C2"/>
    <mergeCell ref="A3:C3"/>
    <mergeCell ref="A4:C4"/>
    <mergeCell ref="A5:C5"/>
    <mergeCell ref="A35:B35"/>
    <mergeCell ref="A37:B37"/>
    <mergeCell ref="A39:B39"/>
    <mergeCell ref="E6:F6"/>
    <mergeCell ref="A7:C7"/>
    <mergeCell ref="A9:C9"/>
    <mergeCell ref="A10:C10"/>
    <mergeCell ref="A11:C1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Свод</vt:lpstr>
      <vt:lpstr>См№1 Проектные     </vt:lpstr>
      <vt:lpstr>2 Геодез</vt:lpstr>
      <vt:lpstr>Геология</vt:lpstr>
      <vt:lpstr>4Экология</vt:lpstr>
      <vt:lpstr>Экспертиза</vt:lpstr>
      <vt:lpstr>'4Экология'!Область_печати</vt:lpstr>
      <vt:lpstr>Свод!Область_печати</vt:lpstr>
      <vt:lpstr>'См№1 Проектные     '!Область_печати</vt:lpstr>
      <vt:lpstr>Экспертиза!Область_печати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2019-02-12T06:56:38Z</dcterms:modified>
</cp:coreProperties>
</file>