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арарухин\Desktop\Отдел подготовки АВС— копия\Т. с. к ж.д. по ул.Куб.Набережная ,31\"/>
    </mc:Choice>
  </mc:AlternateContent>
  <bookViews>
    <workbookView xWindow="0" yWindow="0" windowWidth="28800" windowHeight="13650"/>
  </bookViews>
  <sheets>
    <sheet name="Мои данные" sheetId="1" r:id="rId1"/>
  </sheets>
  <definedNames>
    <definedName name="_xlnm.Print_Titles" localSheetId="0">'Мои данные'!$14:$14</definedName>
    <definedName name="_xlnm.Print_Area" localSheetId="0">'Мои данные'!$A$1:$L$29</definedName>
  </definedNames>
  <calcPr calcId="152511"/>
</workbook>
</file>

<file path=xl/calcChain.xml><?xml version="1.0" encoding="utf-8"?>
<calcChain xmlns="http://schemas.openxmlformats.org/spreadsheetml/2006/main">
  <c r="L19" i="1" l="1"/>
  <c r="L20" i="1"/>
  <c r="L21" i="1"/>
  <c r="L22" i="1"/>
  <c r="F16" i="1"/>
  <c r="L17" i="1"/>
  <c r="L16" i="1"/>
  <c r="F17" i="1"/>
  <c r="D17" i="1"/>
  <c r="D16" i="1"/>
</calcChain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2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A3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&lt;Индекс/ЛН расчета&gt;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стройки&gt;, &lt;Наименование объекта&gt;, &lt;Наименование сметы&gt;</t>
        </r>
      </text>
    </comment>
    <comment ref="C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&lt;Подрядчик&gt;</t>
        </r>
      </text>
    </comment>
    <comment ref="C11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&lt;Заказчик&gt;</t>
        </r>
      </text>
    </comment>
    <comment ref="A14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14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</text>
    </comment>
    <comment ref="C14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&lt;Комментарии из базы данных к расценке&gt;
Примечание: &lt;Примечание&gt;
&lt;Обоснование коэффициентов&gt;</t>
        </r>
      </text>
    </comment>
    <comment ref="D14" authorId="0" shapeId="0">
      <text>
        <r>
          <rPr>
            <sz val="8"/>
            <color indexed="81"/>
            <rFont val="Tahoma"/>
            <family val="2"/>
            <charset val="204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E14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</t>
        </r>
      </text>
    </comment>
    <comment ref="F14" authorId="0" shapeId="0">
      <text>
        <r>
          <rPr>
            <sz val="8"/>
            <color indexed="81"/>
            <rFont val="Tahoma"/>
            <family val="2"/>
            <charset val="204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4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&lt;К-т к позиции на прямые затраты&gt;</t>
        </r>
      </text>
    </comment>
    <comment ref="H14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&lt;Формула расчета физ. объема&gt;</t>
        </r>
      </text>
    </comment>
    <comment ref="I14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</text>
    </comment>
    <comment ref="J1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&lt;Уровень цен позиции&gt;</t>
        </r>
      </text>
    </comment>
    <comment ref="K14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</text>
    </comment>
    <comment ref="L1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C2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&lt;Проверил&gt;</t>
        </r>
      </text>
    </comment>
    <comment ref="C2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&lt;Составил&gt;</t>
        </r>
      </text>
    </comment>
    <comment ref="A3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&lt;Комментарии к смете&gt;</t>
        </r>
      </text>
    </comment>
  </commentList>
</comments>
</file>

<file path=xl/sharedStrings.xml><?xml version="1.0" encoding="utf-8"?>
<sst xmlns="http://schemas.openxmlformats.org/spreadsheetml/2006/main" count="29" uniqueCount="27">
  <si>
    <t>№ пп</t>
  </si>
  <si>
    <t>на проектные (изыскательские)  работы</t>
  </si>
  <si>
    <t>Наименование проектной (изыскательской) организации</t>
  </si>
  <si>
    <t>Наименование организации заказчика</t>
  </si>
  <si>
    <t xml:space="preserve">Главный инженер проекта </t>
  </si>
  <si>
    <t xml:space="preserve">Составитель сметы </t>
  </si>
  <si>
    <t xml:space="preserve">СМЕТА № </t>
  </si>
  <si>
    <t>Форма 2пс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</si>
  <si>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</si>
  <si>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</si>
  <si>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</si>
  <si>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Стоимость работ</t>
  </si>
  <si>
    <t>тыс.руб</t>
  </si>
  <si>
    <t xml:space="preserve">Приложение к Договору № </t>
  </si>
  <si>
    <t xml:space="preserve">, , </t>
  </si>
  <si>
    <t xml:space="preserve">                           Раздел 1. </t>
  </si>
  <si>
    <t>(Применительно для ТС ) Канализация, прокладываемая методом горизонтального направленного бурения, протяженностью: от 100 до 1000 м</t>
  </si>
  <si>
    <t>СБЦП07-5-10-А
/Таблица: СБЦП07-5-10 параметр: А/ "Коммунальные инженерные сети и сооружения (2012 г.)"
КОЭФ. К ПОЗИЦИИ:
Рабочая документация ПЗ=0,5</t>
  </si>
  <si>
    <t>цены 2001</t>
  </si>
  <si>
    <t>КОЭФ. К ПОЗИЦИИ:
Рабочая документация ПЗ=0,5</t>
  </si>
  <si>
    <t>(Применительно для ТС) Канализация, прокладываемая методом горизонтального направленного бурения, протяженностью: от 100 до 1000 м</t>
  </si>
  <si>
    <t>СБЦП07-5-10-Б
/Таблица: СБЦП07-5-10 параметр: Б/ "Коммунальные инженерные сети и сооружения (2012 г.)"
КОЭФ. К ПОЗИЦИИ:
Рабочая документация ПЗ=0,5</t>
  </si>
  <si>
    <t xml:space="preserve">  Проектные работы: Коммунальные инженерные сети и сооружения (2012)</t>
  </si>
  <si>
    <t xml:space="preserve">  Итого</t>
  </si>
  <si>
    <t xml:space="preserve">  Индекс изменения сметной стоимости на 4 квартал 2017 г. 50 900,00 * 3,99</t>
  </si>
  <si>
    <t>Итоги по смете:</t>
  </si>
  <si>
    <t xml:space="preserve">  ВСЕГО по смете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</si>
</sst>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 Cyr"/>
      <charset val="204"/>
    </font>
    <font>
      <b/>
      <sz val="13"/>
      <name val="Arial"/>
      <family val="2"/>
      <charset val="204"/>
    </font>
    <font>
      <b/>
      <sz val="13"/>
      <name val="Arial Cyr"/>
      <charset val="204"/>
    </font>
    <font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0" borderId="1">
      <alignment horizontal="center"/>
    </xf>
    <xf numFmtId="0" fontId="1" fillId="0" borderId="0">
      <alignment vertical="top"/>
    </xf>
    <xf numFmtId="0" fontId="5" fillId="0" borderId="1">
      <alignment horizontal="center"/>
    </xf>
    <xf numFmtId="0" fontId="5" fillId="0" borderId="0">
      <alignment vertical="top"/>
    </xf>
    <xf numFmtId="0" fontId="5" fillId="0" borderId="0">
      <alignment horizontal="right" vertical="top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1">
      <alignment horizontal="center" wrapText="1"/>
    </xf>
    <xf numFmtId="0" fontId="5" fillId="0" borderId="1">
      <alignment horizontal="center"/>
    </xf>
    <xf numFmtId="0" fontId="5" fillId="0" borderId="1">
      <alignment horizontal="center" wrapText="1"/>
    </xf>
    <xf numFmtId="0" fontId="1" fillId="0" borderId="0"/>
    <xf numFmtId="0" fontId="5" fillId="0" borderId="0">
      <alignment horizontal="center"/>
    </xf>
    <xf numFmtId="0" fontId="5" fillId="0" borderId="0">
      <alignment horizontal="left" vertical="top"/>
    </xf>
    <xf numFmtId="0" fontId="5" fillId="0" borderId="0"/>
  </cellStyleXfs>
  <cellXfs count="3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21" applyFont="1" applyBorder="1">
      <alignment horizontal="center"/>
    </xf>
    <xf numFmtId="0" fontId="7" fillId="0" borderId="0" xfId="2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22" applyFont="1">
      <alignment horizontal="left" vertical="top"/>
    </xf>
    <xf numFmtId="0" fontId="7" fillId="0" borderId="0" xfId="0" applyFont="1" applyAlignment="1">
      <alignment horizontal="left" indent="1"/>
    </xf>
    <xf numFmtId="0" fontId="7" fillId="0" borderId="3" xfId="12" applyFont="1" applyBorder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10" fontId="7" fillId="0" borderId="3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right" vertical="top" wrapText="1"/>
    </xf>
    <xf numFmtId="164" fontId="7" fillId="0" borderId="1" xfId="5" applyNumberFormat="1" applyFont="1" applyBorder="1" applyAlignment="1">
      <alignment horizontal="right" vertical="top" wrapText="1"/>
    </xf>
    <xf numFmtId="0" fontId="8" fillId="0" borderId="1" xfId="5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5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0" xfId="21" applyFont="1" applyBorder="1" applyAlignment="1">
      <alignment horizontal="left" vertical="top" wrapText="1"/>
    </xf>
    <xf numFmtId="0" fontId="7" fillId="0" borderId="0" xfId="21" applyFont="1" applyBorder="1" applyAlignment="1">
      <alignment horizontal="left" wrapText="1"/>
    </xf>
    <xf numFmtId="0" fontId="9" fillId="0" borderId="0" xfId="21" applyFont="1">
      <alignment horizontal="center"/>
    </xf>
    <xf numFmtId="0" fontId="7" fillId="0" borderId="0" xfId="0" applyFont="1" applyAlignment="1">
      <alignment horizontal="center"/>
    </xf>
    <xf numFmtId="0" fontId="8" fillId="0" borderId="0" xfId="21" applyFont="1" applyBorder="1" applyAlignment="1">
      <alignment horizontal="center" vertical="top" wrapText="1"/>
    </xf>
    <xf numFmtId="0" fontId="7" fillId="0" borderId="2" xfId="21" applyFont="1" applyBorder="1" applyAlignment="1">
      <alignment horizontal="left" vertical="top" wrapText="1"/>
    </xf>
    <xf numFmtId="0" fontId="7" fillId="0" borderId="0" xfId="2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</cellXfs>
  <cellStyles count="24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БазЦ" xfId="9"/>
    <cellStyle name="ИтогоБИМ" xfId="10"/>
    <cellStyle name="ИтогоРесМет" xfId="11"/>
    <cellStyle name="ЛокСмета" xfId="12"/>
    <cellStyle name="ЛокСмМТСН" xfId="13"/>
    <cellStyle name="М29" xfId="14"/>
    <cellStyle name="ОбСмета" xfId="15"/>
    <cellStyle name="Обычный" xfId="0" builtinId="0"/>
    <cellStyle name="Параметр" xfId="16"/>
    <cellStyle name="ПеременныеСметы" xfId="17"/>
    <cellStyle name="РесСмета" xfId="18"/>
    <cellStyle name="СводкаСтоимРаб" xfId="19"/>
    <cellStyle name="СводРасч" xfId="20"/>
    <cellStyle name="Титул" xfId="21"/>
    <cellStyle name="Хвост" xfId="22"/>
    <cellStyle name="Экспертиза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12</xdr:row>
          <xdr:rowOff>1104900</xdr:rowOff>
        </xdr:from>
        <xdr:to>
          <xdr:col>1</xdr:col>
          <xdr:colOff>1209675</xdr:colOff>
          <xdr:row>12</xdr:row>
          <xdr:rowOff>1352550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Обработка …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Q30"/>
  <sheetViews>
    <sheetView showGridLines="0" tabSelected="1" zoomScaleNormal="100" workbookViewId="0">
      <selection activeCell="A18" sqref="A18:K18"/>
    </sheetView>
  </sheetViews>
  <sheetFormatPr defaultRowHeight="15" x14ac:dyDescent="0.2"/>
  <cols>
    <col min="1" max="1" width="9.140625" style="1"/>
    <col min="2" max="2" width="50.42578125" style="1" customWidth="1"/>
    <col min="3" max="3" width="41.42578125" style="1" customWidth="1"/>
    <col min="4" max="4" width="21.7109375" style="1" customWidth="1"/>
    <col min="5" max="11" width="22.140625" style="1" hidden="1" customWidth="1"/>
    <col min="12" max="12" width="16" style="1" customWidth="1"/>
    <col min="13" max="15" width="9.140625" style="1" customWidth="1"/>
    <col min="16" max="16384" width="9.140625" style="1"/>
  </cols>
  <sheetData>
    <row r="1" spans="1:17" x14ac:dyDescent="0.2">
      <c r="A1" s="30"/>
      <c r="B1" s="30"/>
      <c r="C1" s="30"/>
      <c r="D1" s="30"/>
      <c r="L1" s="2" t="s">
        <v>7</v>
      </c>
    </row>
    <row r="2" spans="1:17" x14ac:dyDescent="0.2">
      <c r="A2" s="35" t="s">
        <v>13</v>
      </c>
      <c r="B2" s="35"/>
      <c r="C2" s="35"/>
      <c r="D2" s="35"/>
    </row>
    <row r="3" spans="1:17" ht="18" x14ac:dyDescent="0.25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7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7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7" ht="15.75" x14ac:dyDescent="0.2">
      <c r="A7" s="33" t="s">
        <v>14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7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7" x14ac:dyDescent="0.2">
      <c r="A9" s="9" t="s">
        <v>2</v>
      </c>
      <c r="B9" s="3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7" x14ac:dyDescent="0.2">
      <c r="A10" s="3"/>
      <c r="B10" s="3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7" x14ac:dyDescent="0.2">
      <c r="A11" s="9" t="s">
        <v>3</v>
      </c>
      <c r="B11" s="3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7" x14ac:dyDescent="0.2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5" t="s">
        <v>12</v>
      </c>
    </row>
    <row r="13" spans="1:17" s="7" customFormat="1" ht="121.5" customHeight="1" x14ac:dyDescent="0.2">
      <c r="A13" s="6" t="s">
        <v>0</v>
      </c>
      <c r="B13" s="6" t="s">
        <v>8</v>
      </c>
      <c r="C13" s="6" t="s">
        <v>9</v>
      </c>
      <c r="D13" s="6" t="s">
        <v>10</v>
      </c>
      <c r="E13" s="6"/>
      <c r="F13" s="6"/>
      <c r="G13" s="6"/>
      <c r="H13" s="6"/>
      <c r="I13" s="6"/>
      <c r="J13" s="6"/>
      <c r="K13" s="6"/>
      <c r="L13" s="6" t="s">
        <v>11</v>
      </c>
    </row>
    <row r="14" spans="1:17" x14ac:dyDescent="0.2">
      <c r="A14" s="13">
        <v>1</v>
      </c>
      <c r="B14" s="13">
        <v>2</v>
      </c>
      <c r="C14" s="13">
        <v>3</v>
      </c>
      <c r="D14" s="13">
        <v>4</v>
      </c>
      <c r="E14" s="13"/>
      <c r="F14" s="13"/>
      <c r="G14" s="13"/>
      <c r="H14" s="13"/>
      <c r="I14" s="13"/>
      <c r="J14" s="13"/>
      <c r="K14" s="13"/>
      <c r="L14" s="13">
        <v>5</v>
      </c>
    </row>
    <row r="15" spans="1:17" s="8" customFormat="1" ht="23.1" customHeight="1" x14ac:dyDescent="0.2">
      <c r="A15" s="36" t="s">
        <v>15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7" s="10" customFormat="1" ht="90" x14ac:dyDescent="0.2">
      <c r="A16" s="14">
        <v>2</v>
      </c>
      <c r="B16" s="15" t="s">
        <v>16</v>
      </c>
      <c r="C16" s="15" t="s">
        <v>17</v>
      </c>
      <c r="D16" s="16" t="str">
        <f ca="1">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</f>
        <v>1 * 47800 * 0,5</v>
      </c>
      <c r="E16" s="17">
        <v>1</v>
      </c>
      <c r="F16" s="17" t="str">
        <f ca="1">IF(INDIRECT("J" &amp; ROW())="текущие цены", IF(INDIRECT("G" &amp; ROW())="", "0", "0"), IF(INDIRECT("G" &amp; ROW())="", "23900","47800"))</f>
        <v>47800</v>
      </c>
      <c r="G16" s="17">
        <v>0.5</v>
      </c>
      <c r="H16" s="17"/>
      <c r="I16" s="17"/>
      <c r="J16" s="17" t="s">
        <v>18</v>
      </c>
      <c r="K16" s="17" t="s">
        <v>19</v>
      </c>
      <c r="L16" s="18">
        <f ca="1">IF(INDIRECT("J" &amp; ROW())="текущие цены", 0/1000, 23900/1000)</f>
        <v>23.9</v>
      </c>
      <c r="M16" s="8"/>
      <c r="N16" s="8"/>
      <c r="O16" s="8"/>
      <c r="P16" s="8"/>
      <c r="Q16" s="8"/>
    </row>
    <row r="17" spans="1:17" ht="90" x14ac:dyDescent="0.2">
      <c r="A17" s="19">
        <v>1</v>
      </c>
      <c r="B17" s="20" t="s">
        <v>20</v>
      </c>
      <c r="C17" s="20" t="s">
        <v>21</v>
      </c>
      <c r="D17" s="21" t="str">
        <f ca="1">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</f>
        <v>300 * 180 * 0,5</v>
      </c>
      <c r="E17" s="22">
        <v>300</v>
      </c>
      <c r="F17" s="22" t="str">
        <f ca="1">IF(INDIRECT("J" &amp; ROW())="текущие цены", IF(INDIRECT("G" &amp; ROW())="", "0", "0"), IF(INDIRECT("G" &amp; ROW())="", "90","180"))</f>
        <v>180</v>
      </c>
      <c r="G17" s="22">
        <v>0.5</v>
      </c>
      <c r="H17" s="22"/>
      <c r="I17" s="22"/>
      <c r="J17" s="22" t="s">
        <v>18</v>
      </c>
      <c r="K17" s="22" t="s">
        <v>19</v>
      </c>
      <c r="L17" s="23">
        <f ca="1">IF(INDIRECT("J" &amp; ROW())="текущие цены", 0/1000, 27000/1000)</f>
        <v>27</v>
      </c>
      <c r="M17" s="8"/>
      <c r="N17" s="8"/>
      <c r="O17" s="8"/>
      <c r="P17" s="8"/>
      <c r="Q17" s="8"/>
    </row>
    <row r="18" spans="1:17" x14ac:dyDescent="0.2">
      <c r="A18" s="25" t="s">
        <v>25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8"/>
      <c r="N18" s="8"/>
      <c r="O18" s="8"/>
      <c r="P18" s="8"/>
      <c r="Q18" s="8"/>
    </row>
    <row r="19" spans="1:17" x14ac:dyDescent="0.2">
      <c r="A19" s="27" t="s">
        <v>22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4">
        <f>50900/1000</f>
        <v>50.9</v>
      </c>
      <c r="M19" s="8"/>
      <c r="N19" s="8"/>
      <c r="O19" s="8"/>
      <c r="P19" s="8"/>
      <c r="Q19" s="8"/>
    </row>
    <row r="20" spans="1:17" x14ac:dyDescent="0.2">
      <c r="A20" s="27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4">
        <f>50900/1000</f>
        <v>50.9</v>
      </c>
      <c r="M20" s="8"/>
      <c r="N20" s="8"/>
      <c r="O20" s="8"/>
      <c r="P20" s="8"/>
      <c r="Q20" s="8"/>
    </row>
    <row r="21" spans="1:17" x14ac:dyDescent="0.2">
      <c r="A21" s="27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4">
        <f>203091/1000</f>
        <v>203.09100000000001</v>
      </c>
      <c r="M21" s="8"/>
      <c r="N21" s="8"/>
      <c r="O21" s="8"/>
      <c r="P21" s="8"/>
      <c r="Q21" s="8"/>
    </row>
    <row r="22" spans="1:17" x14ac:dyDescent="0.2">
      <c r="A22" s="25" t="s">
        <v>26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4">
        <f>203091/1000</f>
        <v>203.09100000000001</v>
      </c>
      <c r="M22" s="8"/>
      <c r="N22" s="8"/>
      <c r="O22" s="8"/>
      <c r="P22" s="8"/>
      <c r="Q22" s="8"/>
    </row>
    <row r="23" spans="1:1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9"/>
      <c r="N23" s="10"/>
      <c r="O23" s="10"/>
      <c r="P23" s="10"/>
      <c r="Q23" s="10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7" x14ac:dyDescent="0.2">
      <c r="A25" s="1" t="s">
        <v>4</v>
      </c>
      <c r="B25" s="3"/>
      <c r="C25" s="11"/>
      <c r="D25" s="3"/>
      <c r="E25" s="3"/>
      <c r="F25" s="3"/>
      <c r="G25" s="3"/>
      <c r="H25" s="3"/>
      <c r="I25" s="3"/>
      <c r="J25" s="3"/>
      <c r="K25" s="3"/>
      <c r="L25" s="3"/>
    </row>
    <row r="26" spans="1:17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7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7" x14ac:dyDescent="0.2">
      <c r="A28" s="1" t="s">
        <v>5</v>
      </c>
      <c r="B28" s="3"/>
      <c r="C28" s="11"/>
      <c r="D28" s="3"/>
      <c r="E28" s="3"/>
      <c r="F28" s="3"/>
      <c r="G28" s="3"/>
      <c r="H28" s="3"/>
      <c r="I28" s="3"/>
      <c r="J28" s="3"/>
      <c r="K28" s="3"/>
      <c r="L28" s="3"/>
    </row>
    <row r="30" spans="1:17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mergeCells count="14">
    <mergeCell ref="A30:L30"/>
    <mergeCell ref="A1:D1"/>
    <mergeCell ref="A3:L3"/>
    <mergeCell ref="A4:L4"/>
    <mergeCell ref="A7:L7"/>
    <mergeCell ref="C11:L11"/>
    <mergeCell ref="C9:L9"/>
    <mergeCell ref="A2:D2"/>
    <mergeCell ref="A15:L15"/>
    <mergeCell ref="A18:K18"/>
    <mergeCell ref="A19:K19"/>
    <mergeCell ref="A20:K20"/>
    <mergeCell ref="A21:K21"/>
    <mergeCell ref="A22:K22"/>
  </mergeCells>
  <phoneticPr fontId="4" type="noConversion"/>
  <pageMargins left="0.78740157480314965" right="0.39370078740157483" top="0.39370078740157483" bottom="0.39370078740157483" header="0.23622047244094491" footer="0.23622047244094491"/>
  <pageSetup paperSize="9" scale="66" fitToHeight="30000" orientation="portrait" r:id="rId1"/>
  <headerFooter alignWithMargins="0">
    <oddHeader>&amp;LГРАНД-Смета</oddHead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Button 29">
              <controlPr defaultSize="0" print="0" autoFill="0" autoPict="0" macro="[0]!Лист1.CollapseRows">
                <anchor moveWithCells="1" sizeWithCells="1">
                  <from>
                    <xdr:col>1</xdr:col>
                    <xdr:colOff>95250</xdr:colOff>
                    <xdr:row>12</xdr:row>
                    <xdr:rowOff>1104900</xdr:rowOff>
                  </from>
                  <to>
                    <xdr:col>1</xdr:col>
                    <xdr:colOff>1209675</xdr:colOff>
                    <xdr:row>12</xdr:row>
                    <xdr:rowOff>1352550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Мои данные</vt:lpstr>
      <vt:lpstr>'Мои данные'!Заголовки_для_печати</vt:lpstr>
      <vt:lpstr>'Мои данные'!Область_печати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БСР</dc:creator>
  <dc:description>27.04.2009</dc:description>
  <cp:lastModifiedBy>Тарарухин Геннадий Иванович</cp:lastModifiedBy>
  <cp:lastPrinted>2009-02-02T07:59:09Z</cp:lastPrinted>
  <dcterms:created xsi:type="dcterms:W3CDTF">2007-02-21T08:42:24Z</dcterms:created>
  <dcterms:modified xsi:type="dcterms:W3CDTF">2018-02-21T11:24:27Z</dcterms:modified>
</cp:coreProperties>
</file>