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60" activeTab="5"/>
  </bookViews>
  <sheets>
    <sheet name="Свод" sheetId="8" r:id="rId1"/>
    <sheet name="См № 1 ПИР" sheetId="13" r:id="rId2"/>
    <sheet name="Геология " sheetId="14" r:id="rId3"/>
    <sheet name="4 Кадастр" sheetId="10" r:id="rId4"/>
    <sheet name="5 Межевание" sheetId="11" r:id="rId5"/>
    <sheet name="Экспертиза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UTOEXEC" localSheetId="2">#REF!</definedName>
    <definedName name="\AUTOEXEC">#REF!</definedName>
    <definedName name="\k" localSheetId="2">#REF!</definedName>
    <definedName name="\k">#REF!</definedName>
    <definedName name="\m" localSheetId="2">#REF!</definedName>
    <definedName name="\m">#REF!</definedName>
    <definedName name="\m1" localSheetId="2">#REF!</definedName>
    <definedName name="\m1">#REF!</definedName>
    <definedName name="\n" localSheetId="2">#REF!</definedName>
    <definedName name="\n">#REF!</definedName>
    <definedName name="\s" localSheetId="2">#REF!</definedName>
    <definedName name="\s">#REF!</definedName>
    <definedName name="\z" localSheetId="2">#REF!</definedName>
    <definedName name="\z">#REF!</definedName>
    <definedName name="_______________a2" localSheetId="2">#REF!</definedName>
    <definedName name="_______________a2">#REF!</definedName>
    <definedName name="____________a2" localSheetId="2">#REF!</definedName>
    <definedName name="____________a2">#REF!</definedName>
    <definedName name="___________a2" localSheetId="2">#REF!</definedName>
    <definedName name="___________a2">#REF!</definedName>
    <definedName name="__________a2" localSheetId="2">#REF!</definedName>
    <definedName name="__________a2">#REF!</definedName>
    <definedName name="_________a2" localSheetId="2">#REF!</definedName>
    <definedName name="_________a2">#REF!</definedName>
    <definedName name="_________A65560" localSheetId="2">[1]График!#REF!</definedName>
    <definedName name="_________A65560">[1]График!#REF!</definedName>
    <definedName name="_________E65560" localSheetId="2">[1]График!#REF!</definedName>
    <definedName name="_________E65560">[1]График!#REF!</definedName>
    <definedName name="________a2" localSheetId="2">#REF!</definedName>
    <definedName name="________a2">#REF!</definedName>
    <definedName name="_______A65560" localSheetId="2">[2]График!#REF!</definedName>
    <definedName name="_______A65560">[2]График!#REF!</definedName>
    <definedName name="_______E65560" localSheetId="2">[2]График!#REF!</definedName>
    <definedName name="_______E65560">[2]График!#REF!</definedName>
    <definedName name="______a2" localSheetId="2">#REF!</definedName>
    <definedName name="______a2">#REF!</definedName>
    <definedName name="______A65560" localSheetId="2">[1]График!#REF!</definedName>
    <definedName name="______A65560">[1]График!#REF!</definedName>
    <definedName name="______E65560" localSheetId="2">[1]График!#REF!</definedName>
    <definedName name="______E65560">[1]График!#REF!</definedName>
    <definedName name="_____a2" localSheetId="2">#REF!</definedName>
    <definedName name="_____a2">#REF!</definedName>
    <definedName name="_____A65560" localSheetId="2">[2]График!#REF!</definedName>
    <definedName name="_____A65560">[2]График!#REF!</definedName>
    <definedName name="_____E65560" localSheetId="2">[2]График!#REF!</definedName>
    <definedName name="_____E65560">[2]График!#REF!</definedName>
    <definedName name="____a2" localSheetId="2">#REF!</definedName>
    <definedName name="____a2">#REF!</definedName>
    <definedName name="____A65560" localSheetId="2">[2]График!#REF!</definedName>
    <definedName name="____A65560">[2]График!#REF!</definedName>
    <definedName name="____E65560" localSheetId="2">[2]График!#REF!</definedName>
    <definedName name="____E65560">[2]График!#REF!</definedName>
    <definedName name="___a2" localSheetId="2">#REF!</definedName>
    <definedName name="___a2">#REF!</definedName>
    <definedName name="___A65560" localSheetId="2">[2]График!#REF!</definedName>
    <definedName name="___A65560">[2]График!#REF!</definedName>
    <definedName name="___E65560" localSheetId="2">[2]График!#REF!</definedName>
    <definedName name="___E65560">[2]График!#REF!</definedName>
    <definedName name="___k116" localSheetId="2">'[3]Зап-3- СЦБ'!#REF!</definedName>
    <definedName name="___k116">'[3]Зап-3- СЦБ'!#REF!</definedName>
    <definedName name="___k121" localSheetId="2">'[3]Зап-3- СЦБ'!#REF!</definedName>
    <definedName name="___k121">'[3]Зап-3- СЦБ'!#REF!</definedName>
    <definedName name="___xlfn.BAHTTEXT" hidden="1">#NAME?</definedName>
    <definedName name="__1_3" localSheetId="2">'[4]См-2 проектн'!#REF!</definedName>
    <definedName name="__1_3">'[4]См-2 проектн'!#REF!</definedName>
    <definedName name="__1Excel_BuiltIn_Print_Area_4_1" localSheetId="2">#REF!</definedName>
    <definedName name="__1Excel_BuiltIn_Print_Area_4_1">#REF!</definedName>
    <definedName name="__a2" localSheetId="2">#REF!</definedName>
    <definedName name="__a2">#REF!</definedName>
    <definedName name="__A65560" localSheetId="2">[2]График!#REF!</definedName>
    <definedName name="__A65560">[2]График!#REF!</definedName>
    <definedName name="__ajy29" localSheetId="2">#REF!</definedName>
    <definedName name="__ajy29">#REF!</definedName>
    <definedName name="__crd1" localSheetId="2">#REF!</definedName>
    <definedName name="__crd1">#REF!</definedName>
    <definedName name="__crd125" localSheetId="2">#REF!</definedName>
    <definedName name="__crd125">#REF!</definedName>
    <definedName name="__crd126" localSheetId="2">#REF!</definedName>
    <definedName name="__crd126">#REF!</definedName>
    <definedName name="__crd127" localSheetId="2">#REF!</definedName>
    <definedName name="__crd127">#REF!</definedName>
    <definedName name="__crd2" localSheetId="2">#REF!</definedName>
    <definedName name="__crd2">#REF!</definedName>
    <definedName name="__crd3" localSheetId="2">#REF!</definedName>
    <definedName name="__crd3">#REF!</definedName>
    <definedName name="__crd444" localSheetId="2">#REF!</definedName>
    <definedName name="__crd444">#REF!</definedName>
    <definedName name="__E65560" localSheetId="2">[2]График!#REF!</definedName>
    <definedName name="__E65560">[2]График!#REF!</definedName>
    <definedName name="__njy125" localSheetId="2">#REF!</definedName>
    <definedName name="__njy125">#REF!</definedName>
    <definedName name="__njy126" localSheetId="2">#REF!</definedName>
    <definedName name="__njy126">#REF!</definedName>
    <definedName name="__njy127" localSheetId="2">#REF!</definedName>
    <definedName name="__njy127">#REF!</definedName>
    <definedName name="__njy2" localSheetId="2">#REF!</definedName>
    <definedName name="__njy2">#REF!</definedName>
    <definedName name="__njy3" localSheetId="2">#REF!</definedName>
    <definedName name="__njy3">#REF!</definedName>
    <definedName name="__njy333" localSheetId="2">#REF!</definedName>
    <definedName name="__njy333">#REF!</definedName>
    <definedName name="__njy444" localSheetId="2">#REF!</definedName>
    <definedName name="__njy444">#REF!</definedName>
    <definedName name="__noy1" localSheetId="2">#REF!</definedName>
    <definedName name="__noy1">#REF!</definedName>
    <definedName name="__reb125" localSheetId="2">#REF!</definedName>
    <definedName name="__reb125">#REF!</definedName>
    <definedName name="__reb126" localSheetId="2">#REF!</definedName>
    <definedName name="__reb126">#REF!</definedName>
    <definedName name="__reb127" localSheetId="2">#REF!</definedName>
    <definedName name="__reb127">#REF!</definedName>
    <definedName name="__red1" localSheetId="2">#REF!</definedName>
    <definedName name="__red1">#REF!</definedName>
    <definedName name="__red2" localSheetId="2">#REF!</definedName>
    <definedName name="__red2">#REF!</definedName>
    <definedName name="__red3" localSheetId="2">#REF!</definedName>
    <definedName name="__red3">#REF!</definedName>
    <definedName name="__red444" localSheetId="2">#REF!</definedName>
    <definedName name="__red444">#REF!</definedName>
    <definedName name="__xlfn.BAHTTEXT" hidden="1">#NAME?</definedName>
    <definedName name="_1" localSheetId="2">'[5]Смета2 проект. раб.'!#REF!</definedName>
    <definedName name="_1">'[5]Смета2 проект. раб.'!#REF!</definedName>
    <definedName name="_1_3" localSheetId="2">'[6]смета 2 проект. работы'!#REF!</definedName>
    <definedName name="_1_3">'[6]смета 2 проект. работы'!#REF!</definedName>
    <definedName name="_1_5" localSheetId="2">'[6]смета 2 проект. работы'!#REF!</definedName>
    <definedName name="_1_5">'[6]смета 2 проект. работы'!#REF!</definedName>
    <definedName name="_19_896" localSheetId="2">'[6]смета 2 проект. работы'!#REF!</definedName>
    <definedName name="_19_896">'[6]смета 2 проект. работы'!#REF!</definedName>
    <definedName name="_1Excel_BuiltIn_Print_Area_4_1" localSheetId="2">#REF!</definedName>
    <definedName name="_1Excel_BuiltIn_Print_Area_4_1">#REF!</definedName>
    <definedName name="_2Excel_BuiltIn_Print_Area_2_1" localSheetId="2">#REF!</definedName>
    <definedName name="_2Excel_BuiltIn_Print_Area_2_1">#REF!</definedName>
    <definedName name="_a2" localSheetId="2">#REF!</definedName>
    <definedName name="_a2">#REF!</definedName>
    <definedName name="_A65560" localSheetId="2">[7]График!#REF!</definedName>
    <definedName name="_A65560">[7]График!#REF!</definedName>
    <definedName name="_ajy27" localSheetId="2">#REF!</definedName>
    <definedName name="_ajy27">#REF!</definedName>
    <definedName name="_ajy28" localSheetId="2">#REF!</definedName>
    <definedName name="_ajy28">#REF!</definedName>
    <definedName name="_AUTOEXEC" localSheetId="2">[8]Смета!#REF!</definedName>
    <definedName name="_AUTOEXEC">[8]Смета!#REF!</definedName>
    <definedName name="_AUTOEXEC___0" localSheetId="2">#REF!</definedName>
    <definedName name="_AUTOEXEC___0">#REF!</definedName>
    <definedName name="_AUTOEXEC___1" localSheetId="2">#REF!</definedName>
    <definedName name="_AUTOEXEC___1">#REF!</definedName>
    <definedName name="_AUTOEXEC___8" localSheetId="2">#REF!</definedName>
    <definedName name="_AUTOEXEC___8">#REF!</definedName>
    <definedName name="_AUTOEXEC___9" localSheetId="2">#REF!</definedName>
    <definedName name="_AUTOEXEC___9">#REF!</definedName>
    <definedName name="_AUTOEXEC_4" localSheetId="2">#REF!</definedName>
    <definedName name="_AUTOEXEC_4">#REF!</definedName>
    <definedName name="_ccc2" localSheetId="2">#REF!</definedName>
    <definedName name="_ccc2">#REF!</definedName>
    <definedName name="_ccc3" localSheetId="2">#REF!</definedName>
    <definedName name="_ccc3">#REF!</definedName>
    <definedName name="_ccc9" localSheetId="2">#REF!</definedName>
    <definedName name="_ccc9">#REF!</definedName>
    <definedName name="_E65560" localSheetId="2">[7]График!#REF!</definedName>
    <definedName name="_E65560">[7]График!#REF!</definedName>
    <definedName name="_k" localSheetId="2">[8]Смета!#REF!</definedName>
    <definedName name="_k">[8]Смета!#REF!</definedName>
    <definedName name="_k___0" localSheetId="2">#REF!</definedName>
    <definedName name="_k___0">#REF!</definedName>
    <definedName name="_k___1" localSheetId="2">#REF!</definedName>
    <definedName name="_k___1">#REF!</definedName>
    <definedName name="_k___8" localSheetId="2">#REF!</definedName>
    <definedName name="_k___8">#REF!</definedName>
    <definedName name="_k___9" localSheetId="2">#REF!</definedName>
    <definedName name="_k___9">#REF!</definedName>
    <definedName name="_k_4" localSheetId="2">#REF!</definedName>
    <definedName name="_k_4">#REF!</definedName>
    <definedName name="_k116" localSheetId="2">'[3]Зап-3- СЦБ'!#REF!</definedName>
    <definedName name="_k116">'[3]Зап-3- СЦБ'!#REF!</definedName>
    <definedName name="_k121" localSheetId="2">'[3]Зап-3- СЦБ'!#REF!</definedName>
    <definedName name="_k121">'[3]Зап-3- СЦБ'!#REF!</definedName>
    <definedName name="_m" localSheetId="2">[8]Смета!#REF!</definedName>
    <definedName name="_m">[8]Смета!#REF!</definedName>
    <definedName name="_m___0" localSheetId="2">#REF!</definedName>
    <definedName name="_m___0">#REF!</definedName>
    <definedName name="_m___1" localSheetId="2">#REF!</definedName>
    <definedName name="_m___1">#REF!</definedName>
    <definedName name="_m___8" localSheetId="2">#REF!</definedName>
    <definedName name="_m___8">#REF!</definedName>
    <definedName name="_m___9" localSheetId="2">#REF!</definedName>
    <definedName name="_m___9">#REF!</definedName>
    <definedName name="_m_4" localSheetId="2">#REF!</definedName>
    <definedName name="_m_4">#REF!</definedName>
    <definedName name="_s" localSheetId="2">[8]Смета!#REF!</definedName>
    <definedName name="_s">[8]Смета!#REF!</definedName>
    <definedName name="_s___0" localSheetId="2">#REF!</definedName>
    <definedName name="_s___0">#REF!</definedName>
    <definedName name="_s___1" localSheetId="2">#REF!</definedName>
    <definedName name="_s___1">#REF!</definedName>
    <definedName name="_s___8" localSheetId="2">#REF!</definedName>
    <definedName name="_s___8">#REF!</definedName>
    <definedName name="_s___9" localSheetId="2">#REF!</definedName>
    <definedName name="_s___9">#REF!</definedName>
    <definedName name="_s_4" localSheetId="2">#REF!</definedName>
    <definedName name="_s_4">#REF!</definedName>
    <definedName name="_ttt1" localSheetId="2">#REF!</definedName>
    <definedName name="_ttt1">#REF!</definedName>
    <definedName name="_ttt2" localSheetId="2">#REF!</definedName>
    <definedName name="_ttt2">#REF!</definedName>
    <definedName name="_vv1" localSheetId="2">#REF!</definedName>
    <definedName name="_vv1">#REF!</definedName>
    <definedName name="_vv2" localSheetId="2">#REF!</definedName>
    <definedName name="_vv2">#REF!</definedName>
    <definedName name="_vv3">[9]Суточная!$P$14</definedName>
    <definedName name="_vvv1" localSheetId="2">#REF!</definedName>
    <definedName name="_vvv1">#REF!</definedName>
    <definedName name="_vvv2" localSheetId="2">#REF!</definedName>
    <definedName name="_vvv2">#REF!</definedName>
    <definedName name="_vvv3" localSheetId="2">#REF!</definedName>
    <definedName name="_vvv3">#REF!</definedName>
    <definedName name="_vvv4" localSheetId="2">#REF!</definedName>
    <definedName name="_vvv4">#REF!</definedName>
    <definedName name="_vvv5" localSheetId="2">#REF!</definedName>
    <definedName name="_vvv5">#REF!</definedName>
    <definedName name="_vvv6" localSheetId="2">#REF!</definedName>
    <definedName name="_vvv6">#REF!</definedName>
    <definedName name="_vvv7" localSheetId="2">#REF!</definedName>
    <definedName name="_vvv7">#REF!</definedName>
    <definedName name="_ww2" localSheetId="2">#REF!</definedName>
    <definedName name="_ww2">#REF!</definedName>
    <definedName name="_ww3" localSheetId="2">#REF!</definedName>
    <definedName name="_ww3">#REF!</definedName>
    <definedName name="_ww5" localSheetId="2">#REF!</definedName>
    <definedName name="_ww5">#REF!</definedName>
    <definedName name="_www1" localSheetId="2">#REF!</definedName>
    <definedName name="_www1">#REF!</definedName>
    <definedName name="_www7" localSheetId="2">#REF!</definedName>
    <definedName name="_www7">#REF!</definedName>
    <definedName name="_z" localSheetId="2">[8]Смета!#REF!</definedName>
    <definedName name="_z">[8]Смета!#REF!</definedName>
    <definedName name="_z___0" localSheetId="2">#REF!</definedName>
    <definedName name="_z___0">#REF!</definedName>
    <definedName name="_z___1" localSheetId="2">#REF!</definedName>
    <definedName name="_z___1">#REF!</definedName>
    <definedName name="_z___8" localSheetId="2">#REF!</definedName>
    <definedName name="_z___8">#REF!</definedName>
    <definedName name="_z___9" localSheetId="2">#REF!</definedName>
    <definedName name="_z___9">#REF!</definedName>
    <definedName name="_z_4" localSheetId="2">#REF!</definedName>
    <definedName name="_z_4">#REF!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" localSheetId="2">#REF!</definedName>
    <definedName name="aa">#REF!</definedName>
    <definedName name="aaaaaaaaaaaaa" localSheetId="2">#REF!</definedName>
    <definedName name="aaaaaaaaaaaaa">#REF!</definedName>
    <definedName name="ab" localSheetId="2">#REF!</definedName>
    <definedName name="ab">#REF!</definedName>
    <definedName name="ad" localSheetId="2">#REF!</definedName>
    <definedName name="ad">#REF!</definedName>
    <definedName name="ae" localSheetId="2">#REF!</definedName>
    <definedName name="ae">#REF!</definedName>
    <definedName name="ag" localSheetId="2">#REF!</definedName>
    <definedName name="ag">#REF!</definedName>
    <definedName name="ai" localSheetId="2">#REF!</definedName>
    <definedName name="ai">#REF!</definedName>
    <definedName name="aj" localSheetId="2">#REF!</definedName>
    <definedName name="aj">#REF!</definedName>
    <definedName name="ak" localSheetId="2">#REF!</definedName>
    <definedName name="ak">#REF!</definedName>
    <definedName name="al" localSheetId="2">#REF!</definedName>
    <definedName name="al">#REF!</definedName>
    <definedName name="am" localSheetId="2">#REF!</definedName>
    <definedName name="am">#REF!</definedName>
    <definedName name="an" localSheetId="2">#REF!</definedName>
    <definedName name="an">#REF!</definedName>
    <definedName name="ao" localSheetId="2">#REF!</definedName>
    <definedName name="ao">#REF!</definedName>
    <definedName name="ap" localSheetId="2">#REF!</definedName>
    <definedName name="ap">#REF!</definedName>
    <definedName name="approval" localSheetId="2">#REF!</definedName>
    <definedName name="approval">#REF!</definedName>
    <definedName name="approval1" localSheetId="2">#REF!</definedName>
    <definedName name="approval1">#REF!</definedName>
    <definedName name="ar" localSheetId="2">#REF!</definedName>
    <definedName name="ar">#REF!</definedName>
    <definedName name="as" localSheetId="2">#REF!</definedName>
    <definedName name="as">#REF!</definedName>
    <definedName name="asd" localSheetId="2">#REF!</definedName>
    <definedName name="asd">#REF!</definedName>
    <definedName name="at" localSheetId="2">#REF!</definedName>
    <definedName name="at">#REF!</definedName>
    <definedName name="au" localSheetId="2">[10]топография!#REF!</definedName>
    <definedName name="au">[10]топография!#REF!</definedName>
    <definedName name="Auto" localSheetId="2">#REF!</definedName>
    <definedName name="Auto">#REF!</definedName>
    <definedName name="av" localSheetId="2">#REF!</definedName>
    <definedName name="av">#REF!</definedName>
    <definedName name="aw" localSheetId="2">#REF!</definedName>
    <definedName name="aw">#REF!</definedName>
    <definedName name="ax" localSheetId="2">#REF!</definedName>
    <definedName name="ax">#REF!</definedName>
    <definedName name="ay" localSheetId="2">#REF!</definedName>
    <definedName name="ay">#REF!</definedName>
    <definedName name="az" localSheetId="2">#REF!</definedName>
    <definedName name="az">#REF!</definedName>
    <definedName name="b" localSheetId="2">#REF!</definedName>
    <definedName name="b">#REF!</definedName>
    <definedName name="basis" localSheetId="2">#REF!</definedName>
    <definedName name="basis">#REF!</definedName>
    <definedName name="BE" localSheetId="2">#REF!</definedName>
    <definedName name="BE">#REF!</definedName>
    <definedName name="BU" localSheetId="2">#REF!</definedName>
    <definedName name="BU">#REF!</definedName>
    <definedName name="cc" localSheetId="2">#REF!</definedName>
    <definedName name="cc">#REF!</definedName>
    <definedName name="ccc" localSheetId="2" hidden="1">{#N/A,#N/A,TRUE,"Смета на пасс. обор. №1"}</definedName>
    <definedName name="ccc" hidden="1">{#N/A,#N/A,TRUE,"Смета на пасс. обор. №1"}</definedName>
    <definedName name="cccc5" localSheetId="2">#REF!</definedName>
    <definedName name="cccc5">#REF!</definedName>
    <definedName name="CnfName" localSheetId="2">[11]Лист1!#REF!</definedName>
    <definedName name="CnfName">[11]Лист1!#REF!</definedName>
    <definedName name="CnfName_1" localSheetId="2">[11]Обновление!#REF!</definedName>
    <definedName name="CnfName_1">[11]Обновление!#REF!</definedName>
    <definedName name="Code" localSheetId="2">#REF!</definedName>
    <definedName name="Code">#REF!</definedName>
    <definedName name="ConfName" localSheetId="2">[11]Лист1!#REF!</definedName>
    <definedName name="ConfName">[11]Лист1!#REF!</definedName>
    <definedName name="ConfName_1" localSheetId="2">[11]Обновление!#REF!</definedName>
    <definedName name="ConfName_1">[11]Обновление!#REF!</definedName>
    <definedName name="crd1a" localSheetId="2">#REF!</definedName>
    <definedName name="crd1a">#REF!</definedName>
    <definedName name="crd1d" localSheetId="2">#REF!</definedName>
    <definedName name="crd1d">#REF!</definedName>
    <definedName name="crd2a" localSheetId="2">#REF!</definedName>
    <definedName name="crd2a">#REF!</definedName>
    <definedName name="crd2b" localSheetId="2">#REF!</definedName>
    <definedName name="crd2b">#REF!</definedName>
    <definedName name="crd2k" localSheetId="2">#REF!</definedName>
    <definedName name="crd2k">#REF!</definedName>
    <definedName name="crd3a" localSheetId="2">#REF!</definedName>
    <definedName name="crd3a">#REF!</definedName>
    <definedName name="crd3b" localSheetId="2">#REF!</definedName>
    <definedName name="crd3b">#REF!</definedName>
    <definedName name="crdf3" localSheetId="2">#REF!</definedName>
    <definedName name="crdf3">#REF!</definedName>
    <definedName name="currency" localSheetId="2">#REF!</definedName>
    <definedName name="currency">#REF!</definedName>
    <definedName name="DateColJournal" localSheetId="2">#REF!</definedName>
    <definedName name="DateColJournal">#REF!</definedName>
    <definedName name="dck" localSheetId="2">[12]топография!#REF!</definedName>
    <definedName name="dck">[12]топография!#REF!</definedName>
    <definedName name="dck_2" localSheetId="2">[13]топография!#REF!</definedName>
    <definedName name="dck_2">[13]топография!#REF!</definedName>
    <definedName name="dck_4" localSheetId="2">[14]топография!#REF!</definedName>
    <definedName name="dck_4">[14]топография!#REF!</definedName>
    <definedName name="dck_5" localSheetId="2">[15]топография!#REF!</definedName>
    <definedName name="dck_5">[15]топография!#REF!</definedName>
    <definedName name="DD" localSheetId="2">#REF!</definedName>
    <definedName name="DD">#REF!</definedName>
    <definedName name="dfgd" localSheetId="2">#REF!</definedName>
    <definedName name="dfgd">#REF!</definedName>
    <definedName name="dgfdgfdf" localSheetId="2">#REF!</definedName>
    <definedName name="dgfdgfdf">#REF!</definedName>
    <definedName name="DM" localSheetId="2">#REF!</definedName>
    <definedName name="DM">#REF!</definedName>
    <definedName name="DNa" localSheetId="2">#REF!</definedName>
    <definedName name="DNa">#REF!</definedName>
    <definedName name="DNu" localSheetId="2">#REF!</definedName>
    <definedName name="DNu">#REF!</definedName>
    <definedName name="DS" localSheetId="2">#REF!</definedName>
    <definedName name="DS">#REF!</definedName>
    <definedName name="EILName" localSheetId="2">[11]Лист1!#REF!</definedName>
    <definedName name="EILName">[11]Лист1!#REF!</definedName>
    <definedName name="EILName_1" localSheetId="2">[11]Обновление!#REF!</definedName>
    <definedName name="EILName_1">[11]Обновление!#REF!</definedName>
    <definedName name="euro" localSheetId="2">[16]вариант!#REF!</definedName>
    <definedName name="euro">[16]вариант!#REF!</definedName>
    <definedName name="Excel_BuiltIn__FilterDatabase_3_1" localSheetId="2">#REF!</definedName>
    <definedName name="Excel_BuiltIn__FilterDatabase_3_1">#REF!</definedName>
    <definedName name="Excel_BuiltIn_Database" localSheetId="2">#REF!</definedName>
    <definedName name="Excel_BuiltIn_Database">#REF!</definedName>
    <definedName name="Excel_BuiltIn_Print_Area_1" localSheetId="2">#REF!</definedName>
    <definedName name="Excel_BuiltIn_Print_Area_1">#REF!</definedName>
    <definedName name="Excel_BuiltIn_Print_Area_1_1" localSheetId="2">#REF!</definedName>
    <definedName name="Excel_BuiltIn_Print_Area_1_1">#REF!</definedName>
    <definedName name="Excel_BuiltIn_Print_Area_10" localSheetId="2">#REF!</definedName>
    <definedName name="Excel_BuiltIn_Print_Area_10">#REF!</definedName>
    <definedName name="Excel_BuiltIn_Print_Area_10_1" localSheetId="2">#REF!</definedName>
    <definedName name="Excel_BuiltIn_Print_Area_10_1">#REF!</definedName>
    <definedName name="Excel_BuiltIn_Print_Area_10_11">"$#ССЫЛ!.$A$1:$I$52"</definedName>
    <definedName name="Excel_BuiltIn_Print_Area_11_1" localSheetId="2">#REF!</definedName>
    <definedName name="Excel_BuiltIn_Print_Area_11_1">#REF!</definedName>
    <definedName name="Excel_BuiltIn_Print_Area_12" localSheetId="2">#REF!</definedName>
    <definedName name="Excel_BuiltIn_Print_Area_12">#REF!</definedName>
    <definedName name="Excel_BuiltIn_Print_Area_12_1" localSheetId="2">#REF!</definedName>
    <definedName name="Excel_BuiltIn_Print_Area_12_1">#REF!</definedName>
    <definedName name="Excel_BuiltIn_Print_Area_13" localSheetId="2">#REF!</definedName>
    <definedName name="Excel_BuiltIn_Print_Area_13">#REF!</definedName>
    <definedName name="Excel_BuiltIn_Print_Area_13_1" localSheetId="2">#REF!</definedName>
    <definedName name="Excel_BuiltIn_Print_Area_13_1">#REF!</definedName>
    <definedName name="Excel_BuiltIn_Print_Area_14_1" localSheetId="2">#REF!</definedName>
    <definedName name="Excel_BuiltIn_Print_Area_14_1">#REF!</definedName>
    <definedName name="Excel_BuiltIn_Print_Area_15" localSheetId="2">#REF!</definedName>
    <definedName name="Excel_BuiltIn_Print_Area_15">#REF!</definedName>
    <definedName name="Excel_BuiltIn_Print_Area_15_1" localSheetId="2">#REF!</definedName>
    <definedName name="Excel_BuiltIn_Print_Area_15_1">#REF!</definedName>
    <definedName name="Excel_BuiltIn_Print_Area_16" localSheetId="2">#REF!</definedName>
    <definedName name="Excel_BuiltIn_Print_Area_16">#REF!</definedName>
    <definedName name="Excel_BuiltIn_Print_Area_16_1" localSheetId="2">#REF!</definedName>
    <definedName name="Excel_BuiltIn_Print_Area_16_1">#REF!</definedName>
    <definedName name="Excel_BuiltIn_Print_Area_2" localSheetId="2">#REF!</definedName>
    <definedName name="Excel_BuiltIn_Print_Area_2">#REF!</definedName>
    <definedName name="Excel_BuiltIn_Print_Area_2_1" localSheetId="2">#REF!</definedName>
    <definedName name="Excel_BuiltIn_Print_Area_2_1">#REF!</definedName>
    <definedName name="Excel_BuiltIn_Print_Area_3" localSheetId="2">#REF!</definedName>
    <definedName name="Excel_BuiltIn_Print_Area_3">#REF!</definedName>
    <definedName name="Excel_BuiltIn_Print_Area_3_1" localSheetId="2">#REF!</definedName>
    <definedName name="Excel_BuiltIn_Print_Area_3_1">#REF!</definedName>
    <definedName name="Excel_BuiltIn_Print_Area_4" localSheetId="2">#REF!</definedName>
    <definedName name="Excel_BuiltIn_Print_Area_4">#REF!</definedName>
    <definedName name="Excel_BuiltIn_Print_Area_5" localSheetId="2">#REF!</definedName>
    <definedName name="Excel_BuiltIn_Print_Area_5">#REF!</definedName>
    <definedName name="Excel_BuiltIn_Print_Area_6" localSheetId="2">#REF!</definedName>
    <definedName name="Excel_BuiltIn_Print_Area_6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 localSheetId="2">#REF!</definedName>
    <definedName name="Excel_BuiltIn_Print_Titles_1">#REF!</definedName>
    <definedName name="Excel_BuiltIn_Print_Titles_2" localSheetId="2">#REF!</definedName>
    <definedName name="Excel_BuiltIn_Print_Titles_2">#REF!</definedName>
    <definedName name="Excel_BuiltIn_Print_Titles_3" localSheetId="2">#REF!</definedName>
    <definedName name="Excel_BuiltIn_Print_Titles_3">#REF!</definedName>
    <definedName name="Excel_BuiltIn_Print_Titles_4" localSheetId="2">#REF!</definedName>
    <definedName name="Excel_BuiltIn_Print_Titles_4">#REF!</definedName>
    <definedName name="ff" localSheetId="2">'[17]Табл38-7'!#REF!</definedName>
    <definedName name="ff">'[17]Табл38-7'!#REF!</definedName>
    <definedName name="fgdfgd" localSheetId="2">#REF!</definedName>
    <definedName name="fgdfgd">#REF!</definedName>
    <definedName name="gddfg" localSheetId="2">#REF!</definedName>
    <definedName name="gddfg">#REF!</definedName>
    <definedName name="gdgd" localSheetId="2">#REF!</definedName>
    <definedName name="gdgd">#REF!</definedName>
    <definedName name="gg" localSheetId="2">'[17]Табл38-7'!#REF!</definedName>
    <definedName name="gg">'[17]Табл38-7'!#REF!</definedName>
    <definedName name="group" localSheetId="2">#REF!</definedName>
    <definedName name="group">#REF!</definedName>
    <definedName name="h" localSheetId="2">#REF!</definedName>
    <definedName name="h">#REF!</definedName>
    <definedName name="hghg" localSheetId="2">'[17]Табл38-7'!#REF!</definedName>
    <definedName name="hghg">'[17]Табл38-7'!#REF!</definedName>
    <definedName name="hhhhhhhhhhh" localSheetId="2">#REF!</definedName>
    <definedName name="hhhhhhhhhhh">#REF!</definedName>
    <definedName name="hPriceRange" localSheetId="2">[11]Лист1!#REF!</definedName>
    <definedName name="hPriceRange">[11]Лист1!#REF!</definedName>
    <definedName name="hPriceRange_1" localSheetId="2">[11]Цена!#REF!</definedName>
    <definedName name="hPriceRange_1">[11]Цена!#REF!</definedName>
    <definedName name="idPriceColumn" localSheetId="2">[11]Лист1!#REF!</definedName>
    <definedName name="idPriceColumn">[11]Лист1!#REF!</definedName>
    <definedName name="idPriceColumn_1" localSheetId="2">[11]Цена!#REF!</definedName>
    <definedName name="idPriceColumn_1">[11]Цена!#REF!</definedName>
    <definedName name="iii" localSheetId="2" hidden="1">{#N/A,#N/A,FALSE,"Шаблон_Спец1"}</definedName>
    <definedName name="iii" hidden="1">{#N/A,#N/A,FALSE,"Шаблон_Спец1"}</definedName>
    <definedName name="in" localSheetId="2">#REF!</definedName>
    <definedName name="in">#REF!</definedName>
    <definedName name="infl" localSheetId="2">[18]ПДР!#REF!</definedName>
    <definedName name="infl">[18]ПДР!#REF!</definedName>
    <definedName name="Itog" localSheetId="2">#REF!</definedName>
    <definedName name="Itog">#REF!</definedName>
    <definedName name="Itog_2" localSheetId="2">#REF!</definedName>
    <definedName name="Itog_2">#REF!</definedName>
    <definedName name="Itog_3" localSheetId="2">#REF!</definedName>
    <definedName name="Itog_3">#REF!</definedName>
    <definedName name="Itog_4" localSheetId="2">#REF!</definedName>
    <definedName name="Itog_4">#REF!</definedName>
    <definedName name="kp" localSheetId="2">[18]ПДР!#REF!</definedName>
    <definedName name="kp">[18]ПДР!#REF!</definedName>
    <definedName name="l" localSheetId="2">#REF!</definedName>
    <definedName name="l">#REF!</definedName>
    <definedName name="m" localSheetId="2">#REF!</definedName>
    <definedName name="m">#REF!</definedName>
    <definedName name="month" localSheetId="2">#REF!</definedName>
    <definedName name="month">#REF!</definedName>
    <definedName name="n" localSheetId="2">#REF!</definedName>
    <definedName name="n">#REF!</definedName>
    <definedName name="Nalog" localSheetId="2">#REF!</definedName>
    <definedName name="Nalog">#REF!</definedName>
    <definedName name="Name" localSheetId="2">#REF!</definedName>
    <definedName name="Name">#REF!</definedName>
    <definedName name="njgj" localSheetId="2">#REF!</definedName>
    <definedName name="njgj">#REF!</definedName>
    <definedName name="njy1a" localSheetId="2">#REF!</definedName>
    <definedName name="njy1a">#REF!</definedName>
    <definedName name="njy1b" localSheetId="2">#REF!</definedName>
    <definedName name="njy1b">#REF!</definedName>
    <definedName name="njy2a" localSheetId="2">#REF!</definedName>
    <definedName name="njy2a">#REF!</definedName>
    <definedName name="njy2b" localSheetId="2">#REF!</definedName>
    <definedName name="njy2b">#REF!</definedName>
    <definedName name="njy2k" localSheetId="2">#REF!</definedName>
    <definedName name="njy2k">#REF!</definedName>
    <definedName name="njy3a" localSheetId="2">#REF!</definedName>
    <definedName name="njy3a">#REF!</definedName>
    <definedName name="njy3b" localSheetId="2">#REF!</definedName>
    <definedName name="njy3b">#REF!</definedName>
    <definedName name="njyy3" localSheetId="2">#REF!</definedName>
    <definedName name="njyy3">#REF!</definedName>
    <definedName name="NumColJournal" localSheetId="2">#REF!</definedName>
    <definedName name="NumColJournal">#REF!</definedName>
    <definedName name="o" localSheetId="2">#REF!</definedName>
    <definedName name="o">#REF!</definedName>
    <definedName name="OELName" localSheetId="2">[11]Лист1!#REF!</definedName>
    <definedName name="OELName">[11]Лист1!#REF!</definedName>
    <definedName name="OELName_1" localSheetId="2">[11]Обновление!#REF!</definedName>
    <definedName name="OELName_1">[11]Обновление!#REF!</definedName>
    <definedName name="OFS" localSheetId="2">#REF!</definedName>
    <definedName name="OFS">#REF!</definedName>
    <definedName name="OPLName" localSheetId="2">[11]Лист1!#REF!</definedName>
    <definedName name="OPLName">[11]Лист1!#REF!</definedName>
    <definedName name="OPLName_1" localSheetId="2">[11]Обновление!#REF!</definedName>
    <definedName name="OPLName_1">[11]Обновление!#REF!</definedName>
    <definedName name="p" localSheetId="2">[11]Лист1!#REF!</definedName>
    <definedName name="p">[11]Лист1!#REF!</definedName>
    <definedName name="p_1" localSheetId="2">[11]Product!#REF!</definedName>
    <definedName name="p_1">[11]Product!#REF!</definedName>
    <definedName name="PO" localSheetId="2">#REF!</definedName>
    <definedName name="PO">#REF!</definedName>
    <definedName name="PriceRange" localSheetId="2">[11]Лист1!#REF!</definedName>
    <definedName name="PriceRange">[11]Лист1!#REF!</definedName>
    <definedName name="PriceRange_1" localSheetId="2">[11]Цена!#REF!</definedName>
    <definedName name="PriceRange_1">[11]Цена!#REF!</definedName>
    <definedName name="propis" localSheetId="2">#REF!</definedName>
    <definedName name="propis">#REF!</definedName>
    <definedName name="PU" localSheetId="2">#REF!</definedName>
    <definedName name="PU">#REF!</definedName>
    <definedName name="reason" localSheetId="2">#REF!</definedName>
    <definedName name="reason">#REF!</definedName>
    <definedName name="rebb3" localSheetId="2">#REF!</definedName>
    <definedName name="rebb3">#REF!</definedName>
    <definedName name="red1a" localSheetId="2">#REF!</definedName>
    <definedName name="red1a">#REF!</definedName>
    <definedName name="red1b" localSheetId="2">#REF!</definedName>
    <definedName name="red1b">#REF!</definedName>
    <definedName name="red2a" localSheetId="2">#REF!</definedName>
    <definedName name="red2a">#REF!</definedName>
    <definedName name="red2b" localSheetId="2">#REF!</definedName>
    <definedName name="red2b">#REF!</definedName>
    <definedName name="red2k" localSheetId="2">#REF!</definedName>
    <definedName name="red2k">#REF!</definedName>
    <definedName name="red3a" localSheetId="2">#REF!</definedName>
    <definedName name="red3a">#REF!</definedName>
    <definedName name="red3b" localSheetId="2">#REF!</definedName>
    <definedName name="red3b">#REF!</definedName>
    <definedName name="rr" localSheetId="2">'[19]Пример расчета'!#REF!</definedName>
    <definedName name="rr">'[19]Пример расчета'!#REF!</definedName>
    <definedName name="sa" localSheetId="2">#REF!</definedName>
    <definedName name="sa">#REF!</definedName>
    <definedName name="sb" localSheetId="2">#REF!</definedName>
    <definedName name="sb">#REF!</definedName>
    <definedName name="sc" localSheetId="2">#REF!</definedName>
    <definedName name="sc">#REF!</definedName>
    <definedName name="sd" localSheetId="2">#REF!</definedName>
    <definedName name="sd">#REF!</definedName>
    <definedName name="sdgas" localSheetId="2">#REF!</definedName>
    <definedName name="sdgas">#REF!</definedName>
    <definedName name="se" localSheetId="2">#REF!</definedName>
    <definedName name="se">#REF!</definedName>
    <definedName name="sector" localSheetId="2">#REF!</definedName>
    <definedName name="sector">#REF!</definedName>
    <definedName name="sg" localSheetId="2">#REF!</definedName>
    <definedName name="sg">#REF!</definedName>
    <definedName name="sh" localSheetId="2">#REF!</definedName>
    <definedName name="sh">#REF!</definedName>
    <definedName name="si" localSheetId="2">#REF!</definedName>
    <definedName name="si">#REF!</definedName>
    <definedName name="sj" localSheetId="2">#REF!</definedName>
    <definedName name="sj">#REF!</definedName>
    <definedName name="sk" localSheetId="2">#REF!</definedName>
    <definedName name="sk">#REF!</definedName>
    <definedName name="sl" localSheetId="2">#REF!</definedName>
    <definedName name="sl">#REF!</definedName>
    <definedName name="SM" localSheetId="2">#REF!</definedName>
    <definedName name="SM">#REF!</definedName>
    <definedName name="SM_4" localSheetId="2">#REF!</definedName>
    <definedName name="SM_4">#REF!</definedName>
    <definedName name="SM_SM" localSheetId="2">#REF!</definedName>
    <definedName name="SM_SM">#REF!</definedName>
    <definedName name="SM_SM_4" localSheetId="2">#REF!</definedName>
    <definedName name="SM_SM_4">#REF!</definedName>
    <definedName name="SM_STO" localSheetId="2">#REF!</definedName>
    <definedName name="SM_STO">#REF!</definedName>
    <definedName name="SM_STO___0" localSheetId="2">[20]топография!#REF!</definedName>
    <definedName name="SM_STO___0">[20]топография!#REF!</definedName>
    <definedName name="SM_STO___1" localSheetId="2">'[21]13.1'!#REF!</definedName>
    <definedName name="SM_STO___1">'[21]13.1'!#REF!</definedName>
    <definedName name="SM_STO___3" localSheetId="2">#REF!</definedName>
    <definedName name="SM_STO___3">#REF!</definedName>
    <definedName name="SM_STO_1" localSheetId="2">'[19]СМЕТА проект'!#REF!</definedName>
    <definedName name="SM_STO_1">'[19]СМЕТА проект'!#REF!</definedName>
    <definedName name="SM_STO_2" localSheetId="2">[22]РП!#REF!</definedName>
    <definedName name="SM_STO_2">[22]РП!#REF!</definedName>
    <definedName name="SM_STO_3" localSheetId="2">[23]топография!#REF!</definedName>
    <definedName name="SM_STO_3">[23]топография!#REF!</definedName>
    <definedName name="SM_STO_4" localSheetId="2">[24]топография!#REF!</definedName>
    <definedName name="SM_STO_4">[24]топография!#REF!</definedName>
    <definedName name="SM_STO_5" localSheetId="2">[25]ЭХЗ!#REF!</definedName>
    <definedName name="SM_STO_5">[25]ЭХЗ!#REF!</definedName>
    <definedName name="SM_STO_6" localSheetId="2">#REF!</definedName>
    <definedName name="SM_STO_6">#REF!</definedName>
    <definedName name="SM_STO_7" localSheetId="2">#REF!</definedName>
    <definedName name="SM_STO_7">#REF!</definedName>
    <definedName name="SM_STO1" localSheetId="2">#REF!</definedName>
    <definedName name="SM_STO1">#REF!</definedName>
    <definedName name="SM_STO1_2" localSheetId="2">#REF!</definedName>
    <definedName name="SM_STO1_2">#REF!</definedName>
    <definedName name="SM_STO1_4" localSheetId="2">#REF!</definedName>
    <definedName name="SM_STO1_4">#REF!</definedName>
    <definedName name="SM_STO1_5" localSheetId="2">#REF!</definedName>
    <definedName name="SM_STO1_5">#REF!</definedName>
    <definedName name="SM_STO1_6" localSheetId="2">#REF!</definedName>
    <definedName name="SM_STO1_6">#REF!</definedName>
    <definedName name="SM_STO1_7" localSheetId="2">#REF!</definedName>
    <definedName name="SM_STO1_7">#REF!</definedName>
    <definedName name="SM_STO2" localSheetId="2">#REF!</definedName>
    <definedName name="SM_STO2">#REF!</definedName>
    <definedName name="SM_STO2_2" localSheetId="2">#REF!</definedName>
    <definedName name="SM_STO2_2">#REF!</definedName>
    <definedName name="SM_STO2_4" localSheetId="2">#REF!</definedName>
    <definedName name="SM_STO2_4">#REF!</definedName>
    <definedName name="SM_STO3" localSheetId="2">#REF!</definedName>
    <definedName name="SM_STO3">#REF!</definedName>
    <definedName name="SM_STO3_5" localSheetId="2">#REF!</definedName>
    <definedName name="SM_STO3_5">#REF!</definedName>
    <definedName name="Smmmmmmmmmmmmmmm" localSheetId="2">#REF!</definedName>
    <definedName name="Smmmmmmmmmmmmmmm">#REF!</definedName>
    <definedName name="smq" localSheetId="2">#REF!</definedName>
    <definedName name="smq">#REF!</definedName>
    <definedName name="sn" localSheetId="2">#REF!</definedName>
    <definedName name="sn">#REF!</definedName>
    <definedName name="so" localSheetId="2">#REF!</definedName>
    <definedName name="so">#REF!</definedName>
    <definedName name="sp" localSheetId="2">#REF!</definedName>
    <definedName name="sp">#REF!</definedName>
    <definedName name="sq" localSheetId="2">#REF!</definedName>
    <definedName name="sq">#REF!</definedName>
    <definedName name="sr" localSheetId="2">#REF!</definedName>
    <definedName name="sr">#REF!</definedName>
    <definedName name="st" localSheetId="2">#REF!</definedName>
    <definedName name="st">#REF!</definedName>
    <definedName name="su" localSheetId="2">#REF!</definedName>
    <definedName name="su">#REF!</definedName>
    <definedName name="sub" localSheetId="2">#REF!</definedName>
    <definedName name="sub">#REF!</definedName>
    <definedName name="subject" localSheetId="2">#REF!</definedName>
    <definedName name="subject">#REF!</definedName>
    <definedName name="SUM_" localSheetId="2">#REF!</definedName>
    <definedName name="SUM_">#REF!</definedName>
    <definedName name="SUM__1" localSheetId="2">#REF!</definedName>
    <definedName name="SUM__1">#REF!</definedName>
    <definedName name="SUM__2" localSheetId="2">#REF!</definedName>
    <definedName name="SUM__2">#REF!</definedName>
    <definedName name="SUM__3" localSheetId="2">[23]топография!#REF!</definedName>
    <definedName name="SUM__3">[23]топография!#REF!</definedName>
    <definedName name="SUM__4" localSheetId="2">#REF!</definedName>
    <definedName name="SUM__4">#REF!</definedName>
    <definedName name="SUM__6" localSheetId="2">#REF!</definedName>
    <definedName name="SUM__6">#REF!</definedName>
    <definedName name="SUM__7" localSheetId="2">#REF!</definedName>
    <definedName name="SUM__7">#REF!</definedName>
    <definedName name="SUM_1" localSheetId="2">#REF!</definedName>
    <definedName name="SUM_1">#REF!</definedName>
    <definedName name="SUM_1_2" localSheetId="2">#REF!</definedName>
    <definedName name="SUM_1_2">#REF!</definedName>
    <definedName name="SUM_1_4" localSheetId="2">#REF!</definedName>
    <definedName name="SUM_1_4">#REF!</definedName>
    <definedName name="SUM_1_5" localSheetId="2">#REF!</definedName>
    <definedName name="SUM_1_5">#REF!</definedName>
    <definedName name="SUM_1_6" localSheetId="2">#REF!</definedName>
    <definedName name="SUM_1_6">#REF!</definedName>
    <definedName name="SUM_1_7" localSheetId="2">#REF!</definedName>
    <definedName name="SUM_1_7">#REF!</definedName>
    <definedName name="sum_2" localSheetId="2">#REF!</definedName>
    <definedName name="sum_2">#REF!</definedName>
    <definedName name="SUM_3" localSheetId="2">#REF!</definedName>
    <definedName name="SUM_3">#REF!</definedName>
    <definedName name="SUM_3_5" localSheetId="2">#REF!</definedName>
    <definedName name="SUM_3_5">#REF!</definedName>
    <definedName name="SV" localSheetId="2">#REF!</definedName>
    <definedName name="SV">#REF!</definedName>
    <definedName name="sw" localSheetId="2">#REF!</definedName>
    <definedName name="sw">#REF!</definedName>
    <definedName name="sx" localSheetId="2">#REF!</definedName>
    <definedName name="sx">#REF!</definedName>
    <definedName name="sy" localSheetId="2">#REF!</definedName>
    <definedName name="sy">#REF!</definedName>
    <definedName name="sz" localSheetId="2">#REF!</definedName>
    <definedName name="sz">#REF!</definedName>
    <definedName name="tttt">[26]!tttt</definedName>
    <definedName name="type" localSheetId="2">#REF!</definedName>
    <definedName name="type">#REF!</definedName>
    <definedName name="USA" localSheetId="2">[27]Шкаф!#REF!</definedName>
    <definedName name="USA">[27]Шкаф!#REF!</definedName>
    <definedName name="USA_1" localSheetId="2">#REF!</definedName>
    <definedName name="USA_1">#REF!</definedName>
    <definedName name="v" localSheetId="2">#REF!</definedName>
    <definedName name="v">#REF!</definedName>
    <definedName name="vvvv8" localSheetId="2">#REF!</definedName>
    <definedName name="vvvv8">#REF!</definedName>
    <definedName name="vvvv9">[9]Суточная!$I$14</definedName>
    <definedName name="vvvvv" localSheetId="2">#REF!</definedName>
    <definedName name="vvvvv">#REF!</definedName>
    <definedName name="week" localSheetId="2">#REF!</definedName>
    <definedName name="week">#REF!</definedName>
    <definedName name="wrn.1." localSheetId="2" hidden="1">{#N/A,#N/A,FALSE,"Шаблон_Спец1"}</definedName>
    <definedName name="wrn.1." hidden="1">{#N/A,#N/A,FALSE,"Шаблон_Спец1"}</definedName>
    <definedName name="wrn.2" localSheetId="2" hidden="1">{#N/A,#N/A,FALSE,"Шаблон_Спец1"}</definedName>
    <definedName name="wrn.2" hidden="1">{#N/A,#N/A,FALSE,"Шаблон_Спец1"}</definedName>
    <definedName name="wrn.sp2344." localSheetId="2" hidden="1">{#N/A,#N/A,TRUE,"Смета на пасс. обор. №1"}</definedName>
    <definedName name="wrn.sp2344." hidden="1">{#N/A,#N/A,TRUE,"Смета на пасс. обор. №1"}</definedName>
    <definedName name="wrn.sp2345" localSheetId="2" hidden="1">{#N/A,#N/A,TRUE,"Смета на пасс. обор. №1"}</definedName>
    <definedName name="wrn.sp2345" hidden="1">{#N/A,#N/A,TRUE,"Смета на пасс. обор. №1"}</definedName>
    <definedName name="wrn.Все." localSheetId="2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localSheetId="2" hidden="1">{"Смета1",#N/A,FALSE,"Смета";"Смета2а",#N/A,FALSE,"Смета"}</definedName>
    <definedName name="wrn.Иваново." hidden="1">{"Смета1",#N/A,FALSE,"Смета";"Смета2а",#N/A,FALSE,"Смета"}</definedName>
    <definedName name="wrn.о1." localSheetId="2" hidden="1">{#N/A,#N/A,FALSE,"Акт-Смета"}</definedName>
    <definedName name="wrn.о1." hidden="1">{#N/A,#N/A,FALSE,"Акт-Смета"}</definedName>
    <definedName name="wrn.тест." localSheetId="2" hidden="1">{#N/A,#N/A,TRUE,"Транспорт";#N/A,#N/A,TRUE,"Оклад"}</definedName>
    <definedName name="wrn.тест." hidden="1">{#N/A,#N/A,TRUE,"Транспорт";#N/A,#N/A,TRUE,"Оклад"}</definedName>
    <definedName name="wwww1" localSheetId="2">#REF!</definedName>
    <definedName name="wwww1">#REF!</definedName>
    <definedName name="y" localSheetId="2">#REF!</definedName>
    <definedName name="y">#REF!</definedName>
    <definedName name="Yes" localSheetId="2">#REF!</definedName>
    <definedName name="Yes">#REF!</definedName>
    <definedName name="yn" localSheetId="2">#REF!</definedName>
    <definedName name="yn">#REF!</definedName>
    <definedName name="yyy" localSheetId="2">#REF!</definedName>
    <definedName name="yyy">#REF!</definedName>
    <definedName name="zag" localSheetId="2">#REF!</definedName>
    <definedName name="zag">#REF!</definedName>
    <definedName name="ZAK1" localSheetId="2">#REF!</definedName>
    <definedName name="ZAK1">#REF!</definedName>
    <definedName name="ZAK1___0" localSheetId="2">#REF!</definedName>
    <definedName name="ZAK1___0">#REF!</definedName>
    <definedName name="ZAK1_2" localSheetId="2">#REF!</definedName>
    <definedName name="ZAK1_2">#REF!</definedName>
    <definedName name="ZAK1_5" localSheetId="2">#REF!</definedName>
    <definedName name="ZAK1_5">#REF!</definedName>
    <definedName name="ZAK1_6" localSheetId="2">#REF!</definedName>
    <definedName name="ZAK1_6">#REF!</definedName>
    <definedName name="ZAK1_7" localSheetId="2">#REF!</definedName>
    <definedName name="ZAK1_7">#REF!</definedName>
    <definedName name="ZAK2" localSheetId="2">#REF!</definedName>
    <definedName name="ZAK2">#REF!</definedName>
    <definedName name="ZAK2_5" localSheetId="2">#REF!</definedName>
    <definedName name="ZAK2_5">#REF!</definedName>
    <definedName name="ZO" localSheetId="2">#REF!</definedName>
    <definedName name="ZO">#REF!</definedName>
    <definedName name="zzz" localSheetId="2">#REF!</definedName>
    <definedName name="zzz">#REF!</definedName>
    <definedName name="а" localSheetId="2">#REF!</definedName>
    <definedName name="а">#REF!</definedName>
    <definedName name="а1" localSheetId="2">#REF!</definedName>
    <definedName name="а1">#REF!</definedName>
    <definedName name="А15" localSheetId="2">#REF!</definedName>
    <definedName name="А15">#REF!</definedName>
    <definedName name="А2" localSheetId="2">#REF!</definedName>
    <definedName name="А2">#REF!</definedName>
    <definedName name="А34" localSheetId="2">#REF!</definedName>
    <definedName name="А34">#REF!</definedName>
    <definedName name="а36" localSheetId="2">#REF!</definedName>
    <definedName name="а36">#REF!</definedName>
    <definedName name="а36___0" localSheetId="2">#REF!</definedName>
    <definedName name="а36___0">#REF!</definedName>
    <definedName name="а36___7" localSheetId="2">#REF!</definedName>
    <definedName name="а36___7">#REF!</definedName>
    <definedName name="а36_4" localSheetId="2">#REF!</definedName>
    <definedName name="а36_4">#REF!</definedName>
    <definedName name="аа" localSheetId="2">#REF!</definedName>
    <definedName name="аа">#REF!</definedName>
    <definedName name="ааааааааыфффф" localSheetId="2">#REF!</definedName>
    <definedName name="ааааааааыфффф">#REF!</definedName>
    <definedName name="ав" localSheetId="2">#REF!</definedName>
    <definedName name="ав">#REF!</definedName>
    <definedName name="авжддд" localSheetId="2">#REF!</definedName>
    <definedName name="авжддд">#REF!</definedName>
    <definedName name="авмиви" localSheetId="2">#REF!</definedName>
    <definedName name="авмиви">#REF!</definedName>
    <definedName name="авт" localSheetId="2">#REF!</definedName>
    <definedName name="авт">#REF!</definedName>
    <definedName name="Автомат" localSheetId="2">[28]Смета!#REF!</definedName>
    <definedName name="Автомат">[28]Смета!#REF!</definedName>
    <definedName name="авы" localSheetId="2">[27]Шкаф!#REF!</definedName>
    <definedName name="авы">[27]Шкаф!#REF!</definedName>
    <definedName name="АКСТ">'[29]Лист опроса'!$B$22</definedName>
    <definedName name="апиаоп" localSheetId="2">[30]Смета!#REF!</definedName>
    <definedName name="апиаоп">[30]Смета!#REF!</definedName>
    <definedName name="апр" localSheetId="2">[30]топография!#REF!</definedName>
    <definedName name="апр">[30]топография!#REF!</definedName>
    <definedName name="АСУТП" localSheetId="2">#REF!</definedName>
    <definedName name="АСУТП">#REF!</definedName>
    <definedName name="АФС" localSheetId="2">[31]топография!#REF!</definedName>
    <definedName name="АФС">[31]топография!#REF!</definedName>
    <definedName name="_xlnm.Database" localSheetId="2">#REF!</definedName>
    <definedName name="_xlnm.Database">#REF!</definedName>
    <definedName name="БАК" localSheetId="2">#REF!</definedName>
    <definedName name="БАК">#REF!</definedName>
    <definedName name="быч">'[32]свод 2'!$A$7</definedName>
    <definedName name="в" localSheetId="2">'[3]Зап-3- СЦБ'!#REF!</definedName>
    <definedName name="в">'[3]Зап-3- СЦБ'!#REF!</definedName>
    <definedName name="в1" localSheetId="2">'[33]Зап-3- СЦБ'!#REF!</definedName>
    <definedName name="в1">'[33]Зап-3- СЦБ'!#REF!</definedName>
    <definedName name="ва">#N/A</definedName>
    <definedName name="вава" localSheetId="2">[34]топография!#REF!</definedName>
    <definedName name="вава">[34]топография!#REF!</definedName>
    <definedName name="Валюта" localSheetId="2">#REF!</definedName>
    <definedName name="Валюта">#REF!</definedName>
    <definedName name="вап" localSheetId="2">#REF!</definedName>
    <definedName name="вап">#REF!</definedName>
    <definedName name="вапро" localSheetId="2" hidden="1">{#N/A,#N/A,FALSE,"Шаблон_Спец1"}</definedName>
    <definedName name="вапро" hidden="1">{#N/A,#N/A,FALSE,"Шаблон_Спец1"}</definedName>
    <definedName name="ВАХ" localSheetId="2" hidden="1">{#N/A,#N/A,FALSE,"Акт-Смета"}</definedName>
    <definedName name="ВАХ" hidden="1">{#N/A,#N/A,FALSE,"Акт-Смета"}</definedName>
    <definedName name="Вахты" localSheetId="2" hidden="1">{#N/A,#N/A,FALSE,"Акт-Смета"}</definedName>
    <definedName name="Вахты" hidden="1">{#N/A,#N/A,FALSE,"Акт-Смета"}</definedName>
    <definedName name="вв" localSheetId="2">#REF!</definedName>
    <definedName name="вв">#REF!</definedName>
    <definedName name="ввв" localSheetId="2">#REF!</definedName>
    <definedName name="ввв">#REF!</definedName>
    <definedName name="виды" localSheetId="2">#REF!</definedName>
    <definedName name="виды">#REF!</definedName>
    <definedName name="вика" localSheetId="2">#REF!</definedName>
    <definedName name="вика">#REF!</definedName>
    <definedName name="внеш" localSheetId="2">#REF!</definedName>
    <definedName name="внеш">#REF!</definedName>
    <definedName name="ВНИИСТ1" localSheetId="2">#REF!</definedName>
    <definedName name="ВНИИСТ1">#REF!</definedName>
    <definedName name="вравар" localSheetId="2">#REF!</definedName>
    <definedName name="вравар">#REF!</definedName>
    <definedName name="вравар_4" localSheetId="2">#REF!</definedName>
    <definedName name="вравар_4">#REF!</definedName>
    <definedName name="Времен">[35]Коэфф!$B$2</definedName>
    <definedName name="Всего_по_смете" localSheetId="2">#REF!</definedName>
    <definedName name="Всего_по_смете">#REF!</definedName>
    <definedName name="ВсегоЗП" localSheetId="2">#REF!</definedName>
    <definedName name="ВсегоЗП">#REF!</definedName>
    <definedName name="Вспомогательные_работы" localSheetId="2">#REF!</definedName>
    <definedName name="Вспомогательные_работы">#REF!</definedName>
    <definedName name="ВТ" localSheetId="2">#REF!</definedName>
    <definedName name="ВТ">#REF!</definedName>
    <definedName name="ВУКЕП" localSheetId="2">#REF!</definedName>
    <definedName name="ВУКЕП">#REF!</definedName>
    <definedName name="выавы" localSheetId="2">[27]Коэфф1.!#REF!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 localSheetId="2">[37]ПДР!#REF!</definedName>
    <definedName name="выфвы">[37]ПДР!#REF!</definedName>
    <definedName name="Вычислительная_техника" localSheetId="2">[27]Коэфф1.!#REF!</definedName>
    <definedName name="Вычислительная_техника">[27]Коэфф1.!#REF!</definedName>
    <definedName name="Вычислительная_техника_1" localSheetId="2">#REF!</definedName>
    <definedName name="Вычислительная_техника_1">#REF!</definedName>
    <definedName name="Г">'[38]свод 2'!$A$7</definedName>
    <definedName name="газ">'[39]свод 3'!$D$13</definedName>
    <definedName name="ггг" localSheetId="2" hidden="1">{#N/A,#N/A,FALSE,"Шаблон_Спец1"}</definedName>
    <definedName name="ггг" hidden="1">{#N/A,#N/A,FALSE,"Шаблон_Спец1"}</definedName>
    <definedName name="гелог" localSheetId="2">#REF!</definedName>
    <definedName name="гелог">#REF!</definedName>
    <definedName name="гео" localSheetId="2">#REF!</definedName>
    <definedName name="гео">#REF!</definedName>
    <definedName name="геодезия" localSheetId="2">#REF!</definedName>
    <definedName name="геодезия">#REF!</definedName>
    <definedName name="геол" localSheetId="2">[40]Смета!#REF!</definedName>
    <definedName name="геол">[40]Смета!#REF!</definedName>
    <definedName name="геол.1" localSheetId="2">#REF!</definedName>
    <definedName name="геол.1">#REF!</definedName>
    <definedName name="Геол_Лазаревск" localSheetId="2">[41]топография!#REF!</definedName>
    <definedName name="Геол_Лазаревск">[41]топография!#REF!</definedName>
    <definedName name="геол1" localSheetId="2">#REF!</definedName>
    <definedName name="геол1">#REF!</definedName>
    <definedName name="геология" localSheetId="2">#REF!</definedName>
    <definedName name="геология">#REF!</definedName>
    <definedName name="геоф" localSheetId="2">#REF!</definedName>
    <definedName name="геоф">#REF!</definedName>
    <definedName name="Геофиз" localSheetId="2">#REF!</definedName>
    <definedName name="Геофиз">#REF!</definedName>
    <definedName name="геофизика" localSheetId="2">#REF!</definedName>
    <definedName name="геофизика">#REF!</definedName>
    <definedName name="гид" localSheetId="2">[42]Смета!#REF!</definedName>
    <definedName name="гид">[42]Смета!#REF!</definedName>
    <definedName name="Гидр" localSheetId="2">[43]топография!#REF!</definedName>
    <definedName name="Гидр">[43]топография!#REF!</definedName>
    <definedName name="Гидро" localSheetId="2">[42]топография!#REF!</definedName>
    <definedName name="Гидро">[42]топография!#REF!</definedName>
    <definedName name="гидро1" localSheetId="2">#REF!</definedName>
    <definedName name="гидро1">#REF!</definedName>
    <definedName name="гидро1___0" localSheetId="2">#REF!</definedName>
    <definedName name="гидро1___0">#REF!</definedName>
    <definedName name="гидро1_4" localSheetId="2">#REF!</definedName>
    <definedName name="гидро1_4">#REF!</definedName>
    <definedName name="гидрол" localSheetId="2">#REF!</definedName>
    <definedName name="гидрол">#REF!</definedName>
    <definedName name="Гидролог" localSheetId="2">#REF!</definedName>
    <definedName name="Гидролог">#REF!</definedName>
    <definedName name="Гидрология_7.03.08" localSheetId="2">[44]топография!#REF!</definedName>
    <definedName name="Гидрология_7.03.08">[44]топография!#REF!</definedName>
    <definedName name="ГИП" localSheetId="2">#REF!</definedName>
    <definedName name="ГИП">#REF!</definedName>
    <definedName name="год" localSheetId="2">#REF!</definedName>
    <definedName name="год">#REF!</definedName>
    <definedName name="город" localSheetId="2">#REF!</definedName>
    <definedName name="город">#REF!</definedName>
    <definedName name="группа" localSheetId="2">#REF!</definedName>
    <definedName name="группа">#REF!</definedName>
    <definedName name="гф" localSheetId="2" hidden="1">{#N/A,#N/A,FALSE,"Акт-Смета"}</definedName>
    <definedName name="гф" hidden="1">{#N/A,#N/A,FALSE,"Акт-Смета"}</definedName>
    <definedName name="гшшг">NA()</definedName>
    <definedName name="Дата_изменения_группы_строек" localSheetId="2">#REF!</definedName>
    <definedName name="Дата_изменения_группы_строек">#REF!</definedName>
    <definedName name="Дата_изменения_локальной_сметы" localSheetId="2">#REF!</definedName>
    <definedName name="Дата_изменения_локальной_сметы">#REF!</definedName>
    <definedName name="Дата_изменения_объекта" localSheetId="2">#REF!</definedName>
    <definedName name="Дата_изменения_объекта">#REF!</definedName>
    <definedName name="Дата_изменения_объектной_сметы" localSheetId="2">#REF!</definedName>
    <definedName name="Дата_изменения_объектной_сметы">#REF!</definedName>
    <definedName name="Дата_изменения_очереди" localSheetId="2">#REF!</definedName>
    <definedName name="Дата_изменения_очереди">#REF!</definedName>
    <definedName name="Дата_изменения_пускового_комплекса" localSheetId="2">#REF!</definedName>
    <definedName name="Дата_изменения_пускового_комплекса">#REF!</definedName>
    <definedName name="Дата_изменения_сводного_сметного_расчета" localSheetId="2">#REF!</definedName>
    <definedName name="Дата_изменения_сводного_сметного_расчета">#REF!</definedName>
    <definedName name="Дата_изменения_стройки" localSheetId="2">#REF!</definedName>
    <definedName name="Дата_изменения_стройки">#REF!</definedName>
    <definedName name="Дата_создания_группы_строек" localSheetId="2">#REF!</definedName>
    <definedName name="Дата_создания_группы_строек">#REF!</definedName>
    <definedName name="Дата_создания_локальной_сметы" localSheetId="2">#REF!</definedName>
    <definedName name="Дата_создания_локальной_сметы">#REF!</definedName>
    <definedName name="Дата_создания_объекта" localSheetId="2">#REF!</definedName>
    <definedName name="Дата_создания_объекта">#REF!</definedName>
    <definedName name="Дата_создания_объектной_сметы" localSheetId="2">#REF!</definedName>
    <definedName name="Дата_создания_объектной_сметы">#REF!</definedName>
    <definedName name="Дата_создания_очереди" localSheetId="2">#REF!</definedName>
    <definedName name="Дата_создания_очереди">#REF!</definedName>
    <definedName name="Дата_создания_пускового_комплекса" localSheetId="2">#REF!</definedName>
    <definedName name="Дата_создания_пускового_комплекса">#REF!</definedName>
    <definedName name="Дата_создания_сводного_сметного_расчета" localSheetId="2">#REF!</definedName>
    <definedName name="Дата_создания_сводного_сметного_расчета">#REF!</definedName>
    <definedName name="Дата_создания_стройки" localSheetId="2">#REF!</definedName>
    <definedName name="Дата_создания_стройки">#REF!</definedName>
    <definedName name="дд" localSheetId="2">[45]Смета!#REF!</definedName>
    <definedName name="дд">[45]Смета!#REF!</definedName>
    <definedName name="ддд">'[46]СметаСводная Рыб'!$C$13</definedName>
    <definedName name="Дельта">[47]DATA!$B$4</definedName>
    <definedName name="Дефлятор" localSheetId="2">#REF!</definedName>
    <definedName name="Дефлятор">#REF!</definedName>
    <definedName name="Диск" localSheetId="2">#REF!</definedName>
    <definedName name="Диск">#REF!</definedName>
    <definedName name="ДК" localSheetId="2">#REF!</definedName>
    <definedName name="ДК">#REF!</definedName>
    <definedName name="Длинна_границы" localSheetId="2">#REF!</definedName>
    <definedName name="Длинна_границы">#REF!</definedName>
    <definedName name="Длинна_трассы" localSheetId="2">#REF!</definedName>
    <definedName name="Длинна_трассы">#REF!</definedName>
    <definedName name="должность" localSheetId="2">#REF!</definedName>
    <definedName name="должность">#REF!</definedName>
    <definedName name="Доп._оборудование" localSheetId="2">[27]Коэфф1.!#REF!</definedName>
    <definedName name="Доп._оборудование">[27]Коэфф1.!#REF!</definedName>
    <definedName name="Доп._оборудование_1" localSheetId="2">#REF!</definedName>
    <definedName name="Доп._оборудование_1">#REF!</definedName>
    <definedName name="Доп_оборуд" localSheetId="2">#REF!</definedName>
    <definedName name="Доп_оборуд">#REF!</definedName>
    <definedName name="Дорога" localSheetId="2">[27]Шкаф!#REF!</definedName>
    <definedName name="Дорога">[27]Шкаф!#REF!</definedName>
    <definedName name="Дорога_1" localSheetId="2">#REF!</definedName>
    <definedName name="Дорога_1">#REF!</definedName>
    <definedName name="ДСК" localSheetId="2">[48]топография!#REF!</definedName>
    <definedName name="ДСК">[48]топография!#REF!</definedName>
    <definedName name="ДСК_2" localSheetId="2">[49]топография!#REF!</definedName>
    <definedName name="ДСК_2">[49]топография!#REF!</definedName>
    <definedName name="ДСК_3" localSheetId="2">[44]топография!#REF!</definedName>
    <definedName name="ДСК_3">[44]топография!#REF!</definedName>
    <definedName name="ДСК_4" localSheetId="2">[50]топография!#REF!</definedName>
    <definedName name="ДСК_4">[50]топография!#REF!</definedName>
    <definedName name="дск1" localSheetId="2">[51]топография!#REF!</definedName>
    <definedName name="дск1">[51]топография!#REF!</definedName>
    <definedName name="дтс">'[52]СметаСводная Рыб'!$C$13</definedName>
    <definedName name="е" localSheetId="2">#REF!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 localSheetId="2">#REF!</definedName>
    <definedName name="жд">#REF!</definedName>
    <definedName name="жжж" localSheetId="2">#REF!</definedName>
    <definedName name="жжж">#REF!</definedName>
    <definedName name="жпф" localSheetId="2">#REF!</definedName>
    <definedName name="жпф">#REF!</definedName>
    <definedName name="Зависимые" localSheetId="2">#REF!</definedName>
    <definedName name="Зависимые">#REF!</definedName>
    <definedName name="Заказчик" localSheetId="2">#REF!</definedName>
    <definedName name="Заказчик">#REF!</definedName>
    <definedName name="Зимнее_удорожание">[35]Коэфф!$B$1</definedName>
    <definedName name="ЗИП_Всего" localSheetId="2">'[27]Прайс лист'!#REF!</definedName>
    <definedName name="ЗИП_Всего">'[27]Прайс лист'!#REF!</definedName>
    <definedName name="ЗИП_Всего_1" localSheetId="2">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 localSheetId="2">#REF!</definedName>
    <definedName name="изыск">#REF!</definedName>
    <definedName name="изыскание_форма" localSheetId="2">#REF!</definedName>
    <definedName name="изыскание_форма">#REF!</definedName>
    <definedName name="ик" localSheetId="2">#REF!</definedName>
    <definedName name="ик">#REF!</definedName>
    <definedName name="Инвестор" localSheetId="2">#REF!</definedName>
    <definedName name="Инвестор">#REF!</definedName>
    <definedName name="Индекс_ЛН_группы_строек" localSheetId="2">#REF!</definedName>
    <definedName name="Индекс_ЛН_группы_строек">#REF!</definedName>
    <definedName name="Индекс_ЛН_локальной_сметы" localSheetId="2">#REF!</definedName>
    <definedName name="Индекс_ЛН_локальной_сметы">#REF!</definedName>
    <definedName name="Индекс_ЛН_объекта" localSheetId="2">#REF!</definedName>
    <definedName name="Индекс_ЛН_объекта">#REF!</definedName>
    <definedName name="Индекс_ЛН_объектной_сметы" localSheetId="2">#REF!</definedName>
    <definedName name="Индекс_ЛН_объектной_сметы">#REF!</definedName>
    <definedName name="Индекс_ЛН_очереди" localSheetId="2">#REF!</definedName>
    <definedName name="Индекс_ЛН_очереди">#REF!</definedName>
    <definedName name="Индекс_ЛН_пускового_комплекса" localSheetId="2">#REF!</definedName>
    <definedName name="Индекс_ЛН_пускового_комплекса">#REF!</definedName>
    <definedName name="Индекс_ЛН_сводного_сметного_расчета" localSheetId="2">#REF!</definedName>
    <definedName name="Индекс_ЛН_сводного_сметного_расчета">#REF!</definedName>
    <definedName name="Индекс_ЛН_стройки" localSheetId="2">#REF!</definedName>
    <definedName name="Индекс_ЛН_стройки">#REF!</definedName>
    <definedName name="ИНДЕКСЫ" localSheetId="2">'[6]смета 2 проект. работы'!#REF!</definedName>
    <definedName name="ИНДЕКСЫ">'[6]смета 2 проект. работы'!#REF!</definedName>
    <definedName name="инж" localSheetId="2">#REF!</definedName>
    <definedName name="инж">#REF!</definedName>
    <definedName name="ИПусто" localSheetId="2">#REF!</definedName>
    <definedName name="ИПусто">#REF!</definedName>
    <definedName name="итог" localSheetId="2">#REF!</definedName>
    <definedName name="итог">#REF!</definedName>
    <definedName name="Итого_ЗПМ__по_рес_расчету_с_учетом_к_тов" localSheetId="2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">#REF!</definedName>
    <definedName name="Итого_МАТ_по_акту_вып_работ_при_ресурсном_расчете_с_учетом_к_тов">#REF!</definedName>
    <definedName name="Итого_материалы" localSheetId="2">#REF!</definedName>
    <definedName name="Итого_материалы">#REF!</definedName>
    <definedName name="Итого_материалы__по_рес_расчету_с_учетом_к_тов" localSheetId="2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">#REF!</definedName>
    <definedName name="Итого_материалы_по_акту_выполненных_работ_при_ресурсном_расчете">#REF!</definedName>
    <definedName name="Итого_машины_и_механизмы" localSheetId="2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>#REF!</definedName>
    <definedName name="Итого_НР_по_акту_по_ресурсному_расчету" localSheetId="2">#REF!</definedName>
    <definedName name="Итого_НР_по_акту_по_ресурсному_расчету">#REF!</definedName>
    <definedName name="Итого_НР_по_ресурсному_расчету" localSheetId="2">#REF!</definedName>
    <definedName name="Итого_НР_по_ресурсному_расчету">#REF!</definedName>
    <definedName name="Итого_ОЗП" localSheetId="2">#REF!</definedName>
    <definedName name="Итого_ОЗП">#REF!</definedName>
    <definedName name="Итого_ОЗП_в_базисных_ценах" localSheetId="2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">#REF!</definedName>
    <definedName name="Итого_ОЗП_по_рес_расчету_с_учетом_к_тов">#REF!</definedName>
    <definedName name="Итого_ПЗ" localSheetId="2">#REF!</definedName>
    <definedName name="Итого_ПЗ">#REF!</definedName>
    <definedName name="Итого_ПЗ_в_базисных_ценах" localSheetId="2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">#REF!</definedName>
    <definedName name="Итого_ПЗ_по_акту_выполненных_работ_при_ресурсном_расчете">#REF!</definedName>
    <definedName name="Итого_ПЗ_по_рес_расчету_с_учетом_к_тов" localSheetId="2">#REF!</definedName>
    <definedName name="Итого_ПЗ_по_рес_расчету_с_учетом_к_тов">#REF!</definedName>
    <definedName name="Итого_по_разделу_V" localSheetId="2">#REF!</definedName>
    <definedName name="Итого_по_разделу_V">#REF!</definedName>
    <definedName name="Итого_по_смете" localSheetId="2">#REF!</definedName>
    <definedName name="Итого_по_смете">#REF!</definedName>
    <definedName name="Итого_СП_в_базисных_ценах" localSheetId="2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>#REF!</definedName>
    <definedName name="Итого_СП_по_акту_по_ресурсному_расчету" localSheetId="2">#REF!</definedName>
    <definedName name="Итого_СП_по_акту_по_ресурсному_расчету">#REF!</definedName>
    <definedName name="Итого_СП_по_ресурсному_расчету" localSheetId="2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>#REF!</definedName>
    <definedName name="Итого_ФОТ_по_акту_выполненных_работ_в_базисных_ценах" localSheetId="2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">#REF!</definedName>
    <definedName name="Итого_ЭММ_по_акту_вып_работ_при_ресурсном_расчете_с_учетом_к_тов">#REF!</definedName>
    <definedName name="ить" localSheetId="2" hidden="1">{#N/A,#N/A,TRUE,"Смета на пасс. обор. №1"}</definedName>
    <definedName name="ить" hidden="1">{#N/A,#N/A,TRUE,"Смета на пасс. обор. №1"}</definedName>
    <definedName name="й" localSheetId="2">#REF!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localSheetId="2" hidden="1">{#N/A,#N/A,FALSE,"Акт-Смета"}</definedName>
    <definedName name="ййй" hidden="1">{#N/A,#N/A,FALSE,"Акт-Смета"}</definedName>
    <definedName name="йййй" localSheetId="2">[56]топо!#REF!</definedName>
    <definedName name="йййй">[56]топо!#REF!</definedName>
    <definedName name="йцйц">NA()</definedName>
    <definedName name="йцу" localSheetId="2">#REF!</definedName>
    <definedName name="йцу">#REF!</definedName>
    <definedName name="к" localSheetId="2">[57]топография!#REF!</definedName>
    <definedName name="к">[57]топография!#REF!</definedName>
    <definedName name="к_ЗПМ" localSheetId="2">#REF!</definedName>
    <definedName name="к_ЗПМ">#REF!</definedName>
    <definedName name="к_МАТ" localSheetId="2">#REF!</definedName>
    <definedName name="к_МАТ">#REF!</definedName>
    <definedName name="к_ОЗП" localSheetId="2">#REF!</definedName>
    <definedName name="к_ОЗП">#REF!</definedName>
    <definedName name="к_ПЗ" localSheetId="2">#REF!</definedName>
    <definedName name="к_ПЗ">#REF!</definedName>
    <definedName name="к_ЭМ" localSheetId="2">#REF!</definedName>
    <definedName name="к_ЭМ">#REF!</definedName>
    <definedName name="К1" localSheetId="2">#REF!</definedName>
    <definedName name="К1">#REF!</definedName>
    <definedName name="К10" localSheetId="2">#REF!</definedName>
    <definedName name="К10">#REF!</definedName>
    <definedName name="К11" localSheetId="2">'[33]Зап-3- СЦБ'!#REF!</definedName>
    <definedName name="К11">'[33]Зап-3- СЦБ'!#REF!</definedName>
    <definedName name="к1117" localSheetId="2">'[3]Зап-3- СЦБ'!#REF!</definedName>
    <definedName name="к1117">'[3]Зап-3- СЦБ'!#REF!</definedName>
    <definedName name="К114" localSheetId="2">'[58]Зап-3- СЦБ'!#REF!</definedName>
    <definedName name="К114">'[58]Зап-3- СЦБ'!#REF!</definedName>
    <definedName name="К115" localSheetId="2">'[58]Зап-3- СЦБ'!#REF!</definedName>
    <definedName name="К115">'[58]Зап-3- СЦБ'!#REF!</definedName>
    <definedName name="К12" localSheetId="2">'[33]Зап-3- СЦБ'!#REF!</definedName>
    <definedName name="К12">'[33]Зап-3- СЦБ'!#REF!</definedName>
    <definedName name="к122" localSheetId="2">'[59]Зап-3- СЦБ'!#REF!</definedName>
    <definedName name="к122">'[59]Зап-3- СЦБ'!#REF!</definedName>
    <definedName name="К125" localSheetId="2">'[58]Зап-3- СЦБ'!#REF!</definedName>
    <definedName name="К125">'[58]Зап-3- СЦБ'!#REF!</definedName>
    <definedName name="К128" localSheetId="2">'[58]Зап-3- СЦБ'!#REF!</definedName>
    <definedName name="К128">'[58]Зап-3- СЦБ'!#REF!</definedName>
    <definedName name="К129" localSheetId="2">'[58]Зап-3- СЦБ'!#REF!</definedName>
    <definedName name="К129">'[58]Зап-3- СЦБ'!#REF!</definedName>
    <definedName name="К13" localSheetId="2">#REF!</definedName>
    <definedName name="К13">#REF!</definedName>
    <definedName name="К14" localSheetId="2">'[33]Зап-3- СЦБ'!#REF!</definedName>
    <definedName name="К14">'[33]Зап-3- СЦБ'!#REF!</definedName>
    <definedName name="К15" localSheetId="2">'[33]Зап-3- СЦБ'!#REF!</definedName>
    <definedName name="К15">'[33]Зап-3- СЦБ'!#REF!</definedName>
    <definedName name="К16" localSheetId="2">'[33]Зап-3- СЦБ'!#REF!</definedName>
    <definedName name="К16">'[33]Зап-3- СЦБ'!#REF!</definedName>
    <definedName name="К17" localSheetId="2">#REF!</definedName>
    <definedName name="К17">#REF!</definedName>
    <definedName name="К19" localSheetId="2">'[60]См3 СЦБ-зап'!#REF!</definedName>
    <definedName name="К19">'[60]См3 СЦБ-зап'!#REF!</definedName>
    <definedName name="К2" localSheetId="2">#REF!</definedName>
    <definedName name="К2">#REF!</definedName>
    <definedName name="К20" localSheetId="2">'[33]Зап-3- СЦБ'!#REF!</definedName>
    <definedName name="К20">'[33]Зап-3- СЦБ'!#REF!</definedName>
    <definedName name="К21" localSheetId="2">'[33]Зап-3- СЦБ'!#REF!</definedName>
    <definedName name="К21">'[33]Зап-3- СЦБ'!#REF!</definedName>
    <definedName name="К22" localSheetId="2">#REF!</definedName>
    <definedName name="К22">#REF!</definedName>
    <definedName name="К23" localSheetId="2">'[60]См3 СЦБ-зап'!#REF!</definedName>
    <definedName name="К23">'[60]См3 СЦБ-зап'!#REF!</definedName>
    <definedName name="К24" localSheetId="2">#REF!</definedName>
    <definedName name="К24">#REF!</definedName>
    <definedName name="К25" localSheetId="2">'[58]Зап-3- СЦБ'!#REF!</definedName>
    <definedName name="К25">'[58]Зап-3- СЦБ'!#REF!</definedName>
    <definedName name="к26" localSheetId="2">#REF!</definedName>
    <definedName name="к26">#REF!</definedName>
    <definedName name="К27" localSheetId="2">'[33]Зап-3- СЦБ'!#REF!</definedName>
    <definedName name="К27">'[33]Зап-3- СЦБ'!#REF!</definedName>
    <definedName name="К28" localSheetId="2">'[33]Зап-3- СЦБ'!#REF!</definedName>
    <definedName name="К28">'[33]Зап-3- СЦБ'!#REF!</definedName>
    <definedName name="К29" localSheetId="2">'[33]Зап-3- СЦБ'!#REF!</definedName>
    <definedName name="К29">'[33]Зап-3- СЦБ'!#REF!</definedName>
    <definedName name="К3" localSheetId="2">#REF!</definedName>
    <definedName name="К3">#REF!</definedName>
    <definedName name="К4" localSheetId="2">#REF!</definedName>
    <definedName name="К4">#REF!</definedName>
    <definedName name="К5" localSheetId="2">#REF!</definedName>
    <definedName name="К5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9" localSheetId="2">'[33]Зап-3- СЦБ'!#REF!</definedName>
    <definedName name="К9">'[33]Зап-3- СЦБ'!#REF!</definedName>
    <definedName name="Кабели" localSheetId="2">[27]Коэфф1.!#REF!</definedName>
    <definedName name="Кабели">[27]Коэфф1.!#REF!</definedName>
    <definedName name="Кабели_1" localSheetId="2">#REF!</definedName>
    <definedName name="Кабели_1">#REF!</definedName>
    <definedName name="кака" localSheetId="2">#REF!</definedName>
    <definedName name="кака">#REF!</definedName>
    <definedName name="кака_4" localSheetId="2">#REF!</definedName>
    <definedName name="кака_4">#REF!</definedName>
    <definedName name="калплан" localSheetId="2">#REF!</definedName>
    <definedName name="калплан">#REF!</definedName>
    <definedName name="Камеральных" localSheetId="2">#REF!</definedName>
    <definedName name="Камеральных">#REF!</definedName>
    <definedName name="Категория_сложности" localSheetId="2">#REF!</definedName>
    <definedName name="Категория_сложности">#REF!</definedName>
    <definedName name="кв" localSheetId="2">#REF!</definedName>
    <definedName name="кв">#REF!</definedName>
    <definedName name="кгкг" localSheetId="2">#REF!</definedName>
    <definedName name="кгкг">#REF!</definedName>
    <definedName name="кегн" localSheetId="2">#REF!</definedName>
    <definedName name="кегн">#REF!</definedName>
    <definedName name="кеке" localSheetId="2">#REF!</definedName>
    <definedName name="кеке">#REF!</definedName>
    <definedName name="кеке_4" localSheetId="2">#REF!</definedName>
    <definedName name="кеке_4">#REF!</definedName>
    <definedName name="КИП" localSheetId="2">#REF!</definedName>
    <definedName name="КИП">#REF!</definedName>
    <definedName name="КИПиавтом" localSheetId="2">#REF!</definedName>
    <definedName name="КИПиавтом">#REF!</definedName>
    <definedName name="кк">'[61]свод 2'!$A$7</definedName>
    <definedName name="КК1" localSheetId="2">#REF!</definedName>
    <definedName name="КК1">#REF!</definedName>
    <definedName name="КК2" localSheetId="2">#REF!</definedName>
    <definedName name="КК2">#REF!</definedName>
    <definedName name="КК3" localSheetId="2">#REF!</definedName>
    <definedName name="КК3">#REF!</definedName>
    <definedName name="КК4" localSheetId="2">#REF!</definedName>
    <definedName name="КК4">#REF!</definedName>
    <definedName name="КК5" localSheetId="2">#REF!</definedName>
    <definedName name="КК5">#REF!</definedName>
    <definedName name="КК6" localSheetId="2">#REF!</definedName>
    <definedName name="КК6">#REF!</definedName>
    <definedName name="КК8" localSheetId="2">#REF!</definedName>
    <definedName name="КК8">#REF!</definedName>
    <definedName name="КК9" localSheetId="2">#REF!</definedName>
    <definedName name="КК9">#REF!</definedName>
    <definedName name="ккк" localSheetId="2">#REF!</definedName>
    <definedName name="ккк">#REF!</definedName>
    <definedName name="ккк_4" localSheetId="2">#REF!</definedName>
    <definedName name="ккк_4">#REF!</definedName>
    <definedName name="кккк" localSheetId="2">'[3]Зап-3- СЦБ'!#REF!</definedName>
    <definedName name="кккк">'[3]Зап-3- СЦБ'!#REF!</definedName>
    <definedName name="книга" localSheetId="2">#REF!</definedName>
    <definedName name="книга">#REF!</definedName>
    <definedName name="Количество_землепользователей" localSheetId="2">#REF!</definedName>
    <definedName name="Количество_землепользователей">#REF!</definedName>
    <definedName name="Количество_контуров" localSheetId="2">#REF!</definedName>
    <definedName name="Количество_контуров">#REF!</definedName>
    <definedName name="Количество_культур" localSheetId="2">#REF!</definedName>
    <definedName name="Количество_культур">#REF!</definedName>
    <definedName name="Количество_планшетов" localSheetId="2">#REF!</definedName>
    <definedName name="Количество_планшетов">#REF!</definedName>
    <definedName name="Количество_предприятий" localSheetId="2">#REF!</definedName>
    <definedName name="Количество_предприятий">#REF!</definedName>
    <definedName name="Количество_согласований" localSheetId="2">#REF!</definedName>
    <definedName name="Количество_согласований">#REF!</definedName>
    <definedName name="Количество_точек" localSheetId="2">#REF!</definedName>
    <definedName name="Количество_точек">#REF!</definedName>
    <definedName name="Количестов_точек" localSheetId="2">#REF!</definedName>
    <definedName name="Количестов_точек">#REF!</definedName>
    <definedName name="Колп">'[62]СметаСводная Колпино'!$C$5</definedName>
    <definedName name="ком" localSheetId="2">[63]топография!#REF!</definedName>
    <definedName name="ком">[63]топография!#REF!</definedName>
    <definedName name="ком." localSheetId="2">#REF!</definedName>
    <definedName name="ком.">#REF!</definedName>
    <definedName name="ком___0" localSheetId="2">[64]топография!#REF!</definedName>
    <definedName name="ком___0">[64]топография!#REF!</definedName>
    <definedName name="ком_4" localSheetId="2">[65]топография!#REF!</definedName>
    <definedName name="ком_4">[65]топография!#REF!</definedName>
    <definedName name="ком2" localSheetId="2">#REF!</definedName>
    <definedName name="ком2">#REF!</definedName>
    <definedName name="команд." localSheetId="2">#REF!</definedName>
    <definedName name="команд.">#REF!</definedName>
    <definedName name="командиров." localSheetId="2">#REF!</definedName>
    <definedName name="командиров.">#REF!</definedName>
    <definedName name="Командировочные_расходы" localSheetId="2">#REF!</definedName>
    <definedName name="Командировочные_расходы">#REF!</definedName>
    <definedName name="Компетенция" localSheetId="2">#REF!</definedName>
    <definedName name="Компетенция">#REF!</definedName>
    <definedName name="Контроллер" localSheetId="2">[27]Коэфф1.!#REF!</definedName>
    <definedName name="Контроллер">[27]Коэфф1.!#REF!</definedName>
    <definedName name="Контроллер_1" localSheetId="2">#REF!</definedName>
    <definedName name="Контроллер_1">#REF!</definedName>
    <definedName name="Конф" localSheetId="2">#REF!</definedName>
    <definedName name="Конф">#REF!</definedName>
    <definedName name="конфл" localSheetId="2">#REF!</definedName>
    <definedName name="конфл">#REF!</definedName>
    <definedName name="конфл2" localSheetId="2">#REF!</definedName>
    <definedName name="конфл2">#REF!</definedName>
    <definedName name="Коэф_монт">[35]Коэфф!$B$4</definedName>
    <definedName name="Коэфициент" localSheetId="2">#REF!</definedName>
    <definedName name="Коэфициент">#REF!</definedName>
    <definedName name="Коэффициент" localSheetId="2">#REF!</definedName>
    <definedName name="Коэффициент">#REF!</definedName>
    <definedName name="коэффициенты" localSheetId="2">#REF!</definedName>
    <definedName name="коэффициенты">#REF!</definedName>
    <definedName name="кп" localSheetId="2">#REF!</definedName>
    <definedName name="кп">#REF!</definedName>
    <definedName name="Кра">[66]СметаСводная!$E$6</definedName>
    <definedName name="Крек">'[29]Лист опроса'!$B$17</definedName>
    <definedName name="Крмпетенция" localSheetId="2">#REF!</definedName>
    <definedName name="Крмпетенция">#REF!</definedName>
    <definedName name="Крп">'[29]Лист опроса'!$B$19</definedName>
    <definedName name="куку" localSheetId="2">#REF!</definedName>
    <definedName name="куку">#REF!</definedName>
    <definedName name="Курс">[35]Коэфф!$B$3</definedName>
    <definedName name="Курс_1" localSheetId="2">#REF!</definedName>
    <definedName name="Курс_1">#REF!</definedName>
    <definedName name="курс_дол" localSheetId="2">#REF!</definedName>
    <definedName name="курс_дол">#REF!</definedName>
    <definedName name="Курс_доллара_США" localSheetId="2">#REF!</definedName>
    <definedName name="Курс_доллара_США">#REF!</definedName>
    <definedName name="курс1" localSheetId="2">#REF!</definedName>
    <definedName name="курс1">#REF!</definedName>
    <definedName name="Кэл">'[29]Лист опроса'!$B$20</definedName>
    <definedName name="лаб" localSheetId="2" hidden="1">{#N/A,#N/A,FALSE,"Акт-Смета"}</definedName>
    <definedName name="лаб" hidden="1">{#N/A,#N/A,FALSE,"Акт-Смета"}</definedName>
    <definedName name="лаборатория" localSheetId="2">#REF!</definedName>
    <definedName name="лаборатория">#REF!</definedName>
    <definedName name="лд" localSheetId="2">[67]топография!#REF!</definedName>
    <definedName name="лд">[67]топография!#REF!</definedName>
    <definedName name="лдл" localSheetId="2">'[68]Данные для расчёта сметы'!#REF!</definedName>
    <definedName name="лдл">'[68]Данные для расчёта сметы'!#REF!</definedName>
    <definedName name="ленин" localSheetId="2">#REF!</definedName>
    <definedName name="ленин">#REF!</definedName>
    <definedName name="лл" localSheetId="2">#REF!</definedName>
    <definedName name="лл">#REF!</definedName>
    <definedName name="ллдж" localSheetId="2">#REF!</definedName>
    <definedName name="ллдж">#REF!</definedName>
    <definedName name="ЛФО" localSheetId="2">#REF!</definedName>
    <definedName name="ЛФО">#REF!</definedName>
    <definedName name="Мак">[69]сводная!$D$7</definedName>
    <definedName name="метео" localSheetId="2">#REF!</definedName>
    <definedName name="метео">#REF!</definedName>
    <definedName name="МетеорУТ" localSheetId="2">[70]топография!#REF!</definedName>
    <definedName name="МетеорУТ">[70]топография!#REF!</definedName>
    <definedName name="мж1">'[71]СметаСводная 1 оч'!$D$6</definedName>
    <definedName name="мин" localSheetId="2">#REF!</definedName>
    <definedName name="мин">#REF!</definedName>
    <definedName name="Министерство_транспорта__связи_и_автомобильных_дорог_Самарской_области" localSheetId="2">#REF!</definedName>
    <definedName name="Министерство_транспорта__связи_и_автомобильных_дорог_Самарской_области">#REF!</definedName>
    <definedName name="мит" localSheetId="2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localSheetId="2" hidden="1">{#N/A,#N/A,FALSE,"Акт-Смета"}</definedName>
    <definedName name="ммм" hidden="1">{#N/A,#N/A,FALSE,"Акт-Смета"}</definedName>
    <definedName name="мммм" localSheetId="2" hidden="1">{#N/A,#N/A,FALSE,"Акт-Смета"}</definedName>
    <definedName name="мммм" hidden="1">{#N/A,#N/A,FALSE,"Акт-Смета"}</definedName>
    <definedName name="МММММММММ" localSheetId="2">#REF!</definedName>
    <definedName name="МММММММММ">#REF!</definedName>
    <definedName name="Монтаж" localSheetId="2">#REF!</definedName>
    <definedName name="Монтаж">#REF!</definedName>
    <definedName name="Монтажные_работы_в_базисных_ценах" localSheetId="2">#REF!</definedName>
    <definedName name="Монтажные_работы_в_базисных_ценах">#REF!</definedName>
    <definedName name="Монтажные_работы_в_текущих_ценах" localSheetId="2">#REF!</definedName>
    <definedName name="Монтажные_работы_в_текущих_ценах">#REF!</definedName>
    <definedName name="Монтажные_работы_в_текущих_ценах_по_ресурсному_расчету" localSheetId="2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">#REF!</definedName>
    <definedName name="Монтажные_работы_в_текущих_ценах_после_применения_индексов">#REF!</definedName>
    <definedName name="мп" localSheetId="2">#REF!</definedName>
    <definedName name="мп">#REF!</definedName>
    <definedName name="н" localSheetId="2">[57]топография!#REF!</definedName>
    <definedName name="н">[57]топография!#REF!</definedName>
    <definedName name="название_проекта" localSheetId="2">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 localSheetId="2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 localSheetId="2">#REF!</definedName>
    <definedName name="Наименование_группы_строек">#REF!</definedName>
    <definedName name="Наименование_локальной_сметы" localSheetId="2">#REF!</definedName>
    <definedName name="Наименование_локальной_сметы">#REF!</definedName>
    <definedName name="Наименование_объекта" localSheetId="2">#REF!</definedName>
    <definedName name="Наименование_объекта">#REF!</definedName>
    <definedName name="Наименование_объектной_сметы" localSheetId="2">#REF!</definedName>
    <definedName name="Наименование_объектной_сметы">#REF!</definedName>
    <definedName name="Наименование_очереди" localSheetId="2">#REF!</definedName>
    <definedName name="Наименование_очереди">#REF!</definedName>
    <definedName name="Наименование_пускового_комплекса" localSheetId="2">#REF!</definedName>
    <definedName name="Наименование_пускового_комплекса">#REF!</definedName>
    <definedName name="Наименование_сводного_сметного_расчета" localSheetId="2">#REF!</definedName>
    <definedName name="Наименование_сводного_сметного_расчета">#REF!</definedName>
    <definedName name="Наименование_стройки" localSheetId="2">#REF!</definedName>
    <definedName name="Наименование_стройки">#REF!</definedName>
    <definedName name="натаа" localSheetId="2">#REF!</definedName>
    <definedName name="натаа">#REF!</definedName>
    <definedName name="НДС" localSheetId="2">#REF!</definedName>
    <definedName name="НДС">#REF!</definedName>
    <definedName name="Непредв">[35]Коэфф!$B$7</definedName>
    <definedName name="нет" localSheetId="2">#REF!</definedName>
    <definedName name="нет">#REF!</definedName>
    <definedName name="НК">'[75]См 1 наруж.водопровод'!$D$6</definedName>
    <definedName name="Номер_договора" localSheetId="2">#REF!</definedName>
    <definedName name="Номер_договора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 localSheetId="2">#REF!</definedName>
    <definedName name="о">#REF!</definedName>
    <definedName name="об">[53]Смета!$C$29</definedName>
    <definedName name="_xlnm.Print_Area" localSheetId="3">'4 Кадастр'!$A$1:$H$72</definedName>
    <definedName name="_xlnm.Print_Area" localSheetId="2">'Геология '!$A$1:$N$51</definedName>
    <definedName name="_xlnm.Print_Area" localSheetId="0">Свод!$A$1:$F$34</definedName>
    <definedName name="_xlnm.Print_Area" localSheetId="5">Экспертиза!$A$1:$C$29</definedName>
    <definedName name="_xlnm.Print_Area">#REF!</definedName>
    <definedName name="Область_печати_ИМ___3" localSheetId="2">#REF!</definedName>
    <definedName name="Область_печати_ИМ___3">#REF!</definedName>
    <definedName name="Область_печати_ИМ_1" localSheetId="2">#REF!</definedName>
    <definedName name="Область_печати_ИМ_1">#REF!</definedName>
    <definedName name="Область_печати_ИМ_2" localSheetId="2">#REF!</definedName>
    <definedName name="Область_печати_ИМ_2">#REF!</definedName>
    <definedName name="Область_печати_ИМ_6" localSheetId="2">#REF!</definedName>
    <definedName name="Область_печати_ИМ_6">#REF!</definedName>
    <definedName name="Область_печати_ИМ_7" localSheetId="2">#REF!</definedName>
    <definedName name="Область_печати_ИМ_7">#REF!</definedName>
    <definedName name="Оборудование_в_базисных_ценах" localSheetId="2">#REF!</definedName>
    <definedName name="Оборудование_в_базисных_ценах">#REF!</definedName>
    <definedName name="Оборудование_в_текущих_ценах" localSheetId="2">#REF!</definedName>
    <definedName name="Оборудование_в_текущих_ценах">#REF!</definedName>
    <definedName name="Оборудование_в_текущих_ценах_по_ресурсному_расчету" localSheetId="2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">#REF!</definedName>
    <definedName name="Оборудование_в_текущих_ценах_после_применения_индексов">#REF!</definedName>
    <definedName name="Обос.стадии" localSheetId="2">#REF!</definedName>
    <definedName name="Обос.стадии">#REF!</definedName>
    <definedName name="Обоснование_поправки" localSheetId="2">#REF!</definedName>
    <definedName name="Обоснование_поправки">#REF!</definedName>
    <definedName name="общая" localSheetId="2">[22]топография!#REF!</definedName>
    <definedName name="общая">[22]топография!#REF!</definedName>
    <definedName name="объем">#N/A</definedName>
    <definedName name="объем___0" localSheetId="2">#REF!</definedName>
    <definedName name="объем___0">#REF!</definedName>
    <definedName name="объем___0___0" localSheetId="2">#REF!</definedName>
    <definedName name="объем___0___0">#REF!</definedName>
    <definedName name="объем___0___0___0" localSheetId="2">#REF!</definedName>
    <definedName name="объем___0___0___0">#REF!</definedName>
    <definedName name="объем___0___0___0___0" localSheetId="2">#REF!</definedName>
    <definedName name="объем___0___0___0___0">#REF!</definedName>
    <definedName name="объем___0___0___0___0___0" localSheetId="2">#REF!</definedName>
    <definedName name="объем___0___0___0___0___0">#REF!</definedName>
    <definedName name="объем___0___0___0___0_3" localSheetId="2">#REF!</definedName>
    <definedName name="объем___0___0___0___0_3">#REF!</definedName>
    <definedName name="объем___0___0___0___1" localSheetId="2">#REF!</definedName>
    <definedName name="объем___0___0___0___1">#REF!</definedName>
    <definedName name="объем___0___0___0___3" localSheetId="2">#REF!</definedName>
    <definedName name="объем___0___0___0___3">#REF!</definedName>
    <definedName name="объем___0___0___0___5" localSheetId="2">#REF!</definedName>
    <definedName name="объем___0___0___0___5">#REF!</definedName>
    <definedName name="объем___0___0___0_1" localSheetId="2">#REF!</definedName>
    <definedName name="объем___0___0___0_1">#REF!</definedName>
    <definedName name="объем___0___0___0_3" localSheetId="2">#REF!</definedName>
    <definedName name="объем___0___0___0_3">#REF!</definedName>
    <definedName name="объем___0___0___0_5" localSheetId="2">#REF!</definedName>
    <definedName name="объем___0___0___0_5">#REF!</definedName>
    <definedName name="объем___0___0___1" localSheetId="2">#REF!</definedName>
    <definedName name="объем___0___0___1">#REF!</definedName>
    <definedName name="объем___0___0___2" localSheetId="2">#REF!</definedName>
    <definedName name="объем___0___0___2">#REF!</definedName>
    <definedName name="объем___0___0___3" localSheetId="2">#REF!</definedName>
    <definedName name="объем___0___0___3">#REF!</definedName>
    <definedName name="объем___0___0___3___0" localSheetId="2">#REF!</definedName>
    <definedName name="объем___0___0___3___0">#REF!</definedName>
    <definedName name="объем___0___0___3_3" localSheetId="2">#REF!</definedName>
    <definedName name="объем___0___0___3_3">#REF!</definedName>
    <definedName name="объем___0___0___4" localSheetId="2">#REF!</definedName>
    <definedName name="объем___0___0___4">#REF!</definedName>
    <definedName name="объем___0___0___4_3" localSheetId="2">#REF!</definedName>
    <definedName name="объем___0___0___4_3">#REF!</definedName>
    <definedName name="объем___0___0___5" localSheetId="2">#REF!</definedName>
    <definedName name="объем___0___0___5">#REF!</definedName>
    <definedName name="объем___0___0___6" localSheetId="2">#REF!</definedName>
    <definedName name="объем___0___0___6">#REF!</definedName>
    <definedName name="объем___0___0___7" localSheetId="2">#REF!</definedName>
    <definedName name="объем___0___0___7">#REF!</definedName>
    <definedName name="объем___0___0___8" localSheetId="2">#REF!</definedName>
    <definedName name="объем___0___0___8">#REF!</definedName>
    <definedName name="объем___0___0___9" localSheetId="2">#REF!</definedName>
    <definedName name="объем___0___0___9">#REF!</definedName>
    <definedName name="объем___0___0_1" localSheetId="2">#REF!</definedName>
    <definedName name="объем___0___0_1">#REF!</definedName>
    <definedName name="объем___0___0_3" localSheetId="2">#REF!</definedName>
    <definedName name="объем___0___0_3">#REF!</definedName>
    <definedName name="объем___0___0_5" localSheetId="2">#REF!</definedName>
    <definedName name="объем___0___0_5">#REF!</definedName>
    <definedName name="объем___0___1" localSheetId="2">#REF!</definedName>
    <definedName name="объем___0___1">#REF!</definedName>
    <definedName name="объем___0___1___0" localSheetId="2">#REF!</definedName>
    <definedName name="объем___0___1___0">#REF!</definedName>
    <definedName name="объем___0___10" localSheetId="2">#REF!</definedName>
    <definedName name="объем___0___10">#REF!</definedName>
    <definedName name="объем___0___12" localSheetId="2">#REF!</definedName>
    <definedName name="объем___0___12">#REF!</definedName>
    <definedName name="объем___0___2" localSheetId="2">#REF!</definedName>
    <definedName name="объем___0___2">#REF!</definedName>
    <definedName name="объем___0___2___0" localSheetId="2">#REF!</definedName>
    <definedName name="объем___0___2___0">#REF!</definedName>
    <definedName name="объем___0___2___0___0" localSheetId="2">#REF!</definedName>
    <definedName name="объем___0___2___0___0">#REF!</definedName>
    <definedName name="объем___0___2___5" localSheetId="2">#REF!</definedName>
    <definedName name="объем___0___2___5">#REF!</definedName>
    <definedName name="объем___0___2_1" localSheetId="2">#REF!</definedName>
    <definedName name="объем___0___2_1">#REF!</definedName>
    <definedName name="объем___0___2_3" localSheetId="2">#REF!</definedName>
    <definedName name="объем___0___2_3">#REF!</definedName>
    <definedName name="объем___0___2_5" localSheetId="2">#REF!</definedName>
    <definedName name="объем___0___2_5">#REF!</definedName>
    <definedName name="объем___0___3" localSheetId="2">#REF!</definedName>
    <definedName name="объем___0___3">#REF!</definedName>
    <definedName name="объем___0___3___0" localSheetId="2">#REF!</definedName>
    <definedName name="объем___0___3___0">#REF!</definedName>
    <definedName name="объем___0___3___3" localSheetId="2">#REF!</definedName>
    <definedName name="объем___0___3___3">#REF!</definedName>
    <definedName name="объем___0___3___5" localSheetId="2">#REF!</definedName>
    <definedName name="объем___0___3___5">#REF!</definedName>
    <definedName name="объем___0___3_1" localSheetId="2">#REF!</definedName>
    <definedName name="объем___0___3_1">#REF!</definedName>
    <definedName name="объем___0___3_3" localSheetId="2">#REF!</definedName>
    <definedName name="объем___0___3_3">#REF!</definedName>
    <definedName name="объем___0___3_5" localSheetId="2">#REF!</definedName>
    <definedName name="объем___0___3_5">#REF!</definedName>
    <definedName name="объем___0___4" localSheetId="2">#REF!</definedName>
    <definedName name="объем___0___4">#REF!</definedName>
    <definedName name="объем___0___4___0" localSheetId="2">#REF!</definedName>
    <definedName name="объем___0___4___0">#REF!</definedName>
    <definedName name="объем___0___4___5" localSheetId="2">#REF!</definedName>
    <definedName name="объем___0___4___5">#REF!</definedName>
    <definedName name="объем___0___4_1" localSheetId="2">#REF!</definedName>
    <definedName name="объем___0___4_1">#REF!</definedName>
    <definedName name="объем___0___4_3" localSheetId="2">#REF!</definedName>
    <definedName name="объем___0___4_3">#REF!</definedName>
    <definedName name="объем___0___4_5" localSheetId="2">#REF!</definedName>
    <definedName name="объем___0___4_5">#REF!</definedName>
    <definedName name="объем___0___5" localSheetId="2">#REF!</definedName>
    <definedName name="объем___0___5">#REF!</definedName>
    <definedName name="объем___0___5___0" localSheetId="2">#REF!</definedName>
    <definedName name="объем___0___5___0">#REF!</definedName>
    <definedName name="объем___0___6" localSheetId="2">#REF!</definedName>
    <definedName name="объем___0___6">#REF!</definedName>
    <definedName name="объем___0___6___0" localSheetId="2">#REF!</definedName>
    <definedName name="объем___0___6___0">#REF!</definedName>
    <definedName name="объем___0___7" localSheetId="2">#REF!</definedName>
    <definedName name="объем___0___7">#REF!</definedName>
    <definedName name="объем___0___8" localSheetId="2">#REF!</definedName>
    <definedName name="объем___0___8">#REF!</definedName>
    <definedName name="объем___0___8___0" localSheetId="2">#REF!</definedName>
    <definedName name="объем___0___8___0">#REF!</definedName>
    <definedName name="объем___0___9">"$#ССЫЛ!.$M$1:$M$32000"</definedName>
    <definedName name="объем___0_1" localSheetId="2">#REF!</definedName>
    <definedName name="объем___0_1">#REF!</definedName>
    <definedName name="объем___0_3" localSheetId="2">#REF!</definedName>
    <definedName name="объем___0_3">#REF!</definedName>
    <definedName name="объем___0_4" localSheetId="2">#REF!</definedName>
    <definedName name="объем___0_4">#REF!</definedName>
    <definedName name="объем___0_5" localSheetId="2">#REF!</definedName>
    <definedName name="объем___0_5">#REF!</definedName>
    <definedName name="объем___1" localSheetId="2">#REF!</definedName>
    <definedName name="объем___1">#REF!</definedName>
    <definedName name="объем___1___0" localSheetId="2">#REF!</definedName>
    <definedName name="объем___1___0">#REF!</definedName>
    <definedName name="объем___1___0___0" localSheetId="2">#REF!</definedName>
    <definedName name="объем___1___0___0">#REF!</definedName>
    <definedName name="объем___1___1" localSheetId="2">#REF!</definedName>
    <definedName name="объем___1___1">#REF!</definedName>
    <definedName name="объем___1___5" localSheetId="2">#REF!</definedName>
    <definedName name="объем___1___5">#REF!</definedName>
    <definedName name="объем___1_1" localSheetId="2">#REF!</definedName>
    <definedName name="объем___1_1">#REF!</definedName>
    <definedName name="объем___1_3" localSheetId="2">#REF!</definedName>
    <definedName name="объем___1_3">#REF!</definedName>
    <definedName name="объем___1_5" localSheetId="2">#REF!</definedName>
    <definedName name="объем___1_5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2">#REF!</definedName>
    <definedName name="объем___10___0___0">#REF!</definedName>
    <definedName name="объем___10___0___0___0" localSheetId="2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 localSheetId="2">#REF!</definedName>
    <definedName name="объем___10___1">#REF!</definedName>
    <definedName name="объем___10___10" localSheetId="2">#REF!</definedName>
    <definedName name="объем___10___10">#REF!</definedName>
    <definedName name="объем___10___12" localSheetId="2">#REF!</definedName>
    <definedName name="объем___10___12">#REF!</definedName>
    <definedName name="объем___10___2">NA()</definedName>
    <definedName name="объем___10___4">NA()</definedName>
    <definedName name="объем___10___5" localSheetId="2">#REF!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 localSheetId="2">#REF!</definedName>
    <definedName name="объем___10_1">#REF!</definedName>
    <definedName name="объем___10_3" localSheetId="2">#REF!</definedName>
    <definedName name="объем___10_3">#REF!</definedName>
    <definedName name="объем___10_4" localSheetId="2">#REF!</definedName>
    <definedName name="объем___10_4">#REF!</definedName>
    <definedName name="объем___10_5" localSheetId="2">#REF!</definedName>
    <definedName name="объем___10_5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2">#REF!</definedName>
    <definedName name="объем___11___10">#REF!</definedName>
    <definedName name="объем___11___2" localSheetId="2">#REF!</definedName>
    <definedName name="объем___11___2">#REF!</definedName>
    <definedName name="объем___11___4" localSheetId="2">#REF!</definedName>
    <definedName name="объем___11___4">#REF!</definedName>
    <definedName name="объем___11___6" localSheetId="2">#REF!</definedName>
    <definedName name="объем___11___6">#REF!</definedName>
    <definedName name="объем___11___8" localSheetId="2">#REF!</definedName>
    <definedName name="объем___11___8">#REF!</definedName>
    <definedName name="объем___12">NA()</definedName>
    <definedName name="объем___2" localSheetId="2">#REF!</definedName>
    <definedName name="объем___2">#REF!</definedName>
    <definedName name="объем___2___0" localSheetId="2">#REF!</definedName>
    <definedName name="объем___2___0">#REF!</definedName>
    <definedName name="объем___2___0___0" localSheetId="2">#REF!</definedName>
    <definedName name="объем___2___0___0">#REF!</definedName>
    <definedName name="объем___2___0___0___0" localSheetId="2">#REF!</definedName>
    <definedName name="объем___2___0___0___0">#REF!</definedName>
    <definedName name="объем___2___0___0___0___0" localSheetId="2">#REF!</definedName>
    <definedName name="объем___2___0___0___0___0">#REF!</definedName>
    <definedName name="объем___2___0___0___1" localSheetId="2">#REF!</definedName>
    <definedName name="объем___2___0___0___1">#REF!</definedName>
    <definedName name="объем___2___0___0___3" localSheetId="2">#REF!</definedName>
    <definedName name="объем___2___0___0___3">#REF!</definedName>
    <definedName name="объем___2___0___0___5" localSheetId="2">#REF!</definedName>
    <definedName name="объем___2___0___0___5">#REF!</definedName>
    <definedName name="объем___2___0___0_1" localSheetId="2">#REF!</definedName>
    <definedName name="объем___2___0___0_1">#REF!</definedName>
    <definedName name="объем___2___0___0_3" localSheetId="2">#REF!</definedName>
    <definedName name="объем___2___0___0_3">#REF!</definedName>
    <definedName name="объем___2___0___0_5" localSheetId="2">#REF!</definedName>
    <definedName name="объем___2___0___0_5">#REF!</definedName>
    <definedName name="объем___2___0___1" localSheetId="2">#REF!</definedName>
    <definedName name="объем___2___0___1">#REF!</definedName>
    <definedName name="объем___2___0___3" localSheetId="2">#REF!</definedName>
    <definedName name="объем___2___0___3">#REF!</definedName>
    <definedName name="объем___2___0___5" localSheetId="2">#REF!</definedName>
    <definedName name="объем___2___0___5">#REF!</definedName>
    <definedName name="объем___2___0___6" localSheetId="2">#REF!</definedName>
    <definedName name="объем___2___0___6">#REF!</definedName>
    <definedName name="объем___2___0___7" localSheetId="2">#REF!</definedName>
    <definedName name="объем___2___0___7">#REF!</definedName>
    <definedName name="объем___2___0___8" localSheetId="2">#REF!</definedName>
    <definedName name="объем___2___0___8">#REF!</definedName>
    <definedName name="объем___2___0___9" localSheetId="2">#REF!</definedName>
    <definedName name="объем___2___0___9">#REF!</definedName>
    <definedName name="объем___2___0_1" localSheetId="2">#REF!</definedName>
    <definedName name="объем___2___0_1">#REF!</definedName>
    <definedName name="объем___2___0_3" localSheetId="2">#REF!</definedName>
    <definedName name="объем___2___0_3">#REF!</definedName>
    <definedName name="объем___2___0_5" localSheetId="2">#REF!</definedName>
    <definedName name="объем___2___0_5">#REF!</definedName>
    <definedName name="объем___2___1" localSheetId="2">#REF!</definedName>
    <definedName name="объем___2___1">#REF!</definedName>
    <definedName name="объем___2___1___0" localSheetId="2">#REF!</definedName>
    <definedName name="объем___2___1___0">#REF!</definedName>
    <definedName name="объем___2___10" localSheetId="2">#REF!</definedName>
    <definedName name="объем___2___10">#REF!</definedName>
    <definedName name="объем___2___12" localSheetId="2">#REF!</definedName>
    <definedName name="объем___2___12">#REF!</definedName>
    <definedName name="объем___2___2" localSheetId="2">#REF!</definedName>
    <definedName name="объем___2___2">#REF!</definedName>
    <definedName name="объем___2___3" localSheetId="2">#REF!</definedName>
    <definedName name="объем___2___3">#REF!</definedName>
    <definedName name="объем___2___4" localSheetId="2">#REF!</definedName>
    <definedName name="объем___2___4">#REF!</definedName>
    <definedName name="объем___2___4___0" localSheetId="2">#REF!</definedName>
    <definedName name="объем___2___4___0">#REF!</definedName>
    <definedName name="объем___2___4___5" localSheetId="2">#REF!</definedName>
    <definedName name="объем___2___4___5">#REF!</definedName>
    <definedName name="объем___2___4_1" localSheetId="2">#REF!</definedName>
    <definedName name="объем___2___4_1">#REF!</definedName>
    <definedName name="объем___2___4_3" localSheetId="2">#REF!</definedName>
    <definedName name="объем___2___4_3">#REF!</definedName>
    <definedName name="объем___2___4_5" localSheetId="2">#REF!</definedName>
    <definedName name="объем___2___4_5">#REF!</definedName>
    <definedName name="объем___2___5" localSheetId="2">#REF!</definedName>
    <definedName name="объем___2___5">#REF!</definedName>
    <definedName name="объем___2___6" localSheetId="2">#REF!</definedName>
    <definedName name="объем___2___6">#REF!</definedName>
    <definedName name="объем___2___6___0" localSheetId="2">#REF!</definedName>
    <definedName name="объем___2___6___0">#REF!</definedName>
    <definedName name="объем___2___7" localSheetId="2">#REF!</definedName>
    <definedName name="объем___2___7">#REF!</definedName>
    <definedName name="объем___2___8" localSheetId="2">#REF!</definedName>
    <definedName name="объем___2___8">#REF!</definedName>
    <definedName name="объем___2___8___0" localSheetId="2">#REF!</definedName>
    <definedName name="объем___2___8___0">#REF!</definedName>
    <definedName name="объем___2___9">"$#ССЫЛ!.$M$1:$M$32000"</definedName>
    <definedName name="объем___2_1" localSheetId="2">#REF!</definedName>
    <definedName name="объем___2_1">#REF!</definedName>
    <definedName name="объем___2_3" localSheetId="2">#REF!</definedName>
    <definedName name="объем___2_3">#REF!</definedName>
    <definedName name="объем___2_4" localSheetId="2">#REF!</definedName>
    <definedName name="объем___2_4">#REF!</definedName>
    <definedName name="объем___2_5" localSheetId="2">#REF!</definedName>
    <definedName name="объем___2_5">#REF!</definedName>
    <definedName name="объем___3" localSheetId="2">#REF!</definedName>
    <definedName name="объем___3">#REF!</definedName>
    <definedName name="объем___3___0" localSheetId="2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 localSheetId="2">#REF!</definedName>
    <definedName name="объем___3___0___5">#REF!</definedName>
    <definedName name="объем___3___0_1">NA()</definedName>
    <definedName name="объем___3___0_3">NA()</definedName>
    <definedName name="объем___3___0_5" localSheetId="2">#REF!</definedName>
    <definedName name="объем___3___0_5">#REF!</definedName>
    <definedName name="объем___3___1" localSheetId="2">#REF!</definedName>
    <definedName name="объем___3___1">#REF!</definedName>
    <definedName name="объем___3___10" localSheetId="2">#REF!</definedName>
    <definedName name="объем___3___10">#REF!</definedName>
    <definedName name="объем___3___2" localSheetId="2">#REF!</definedName>
    <definedName name="объем___3___2">#REF!</definedName>
    <definedName name="объем___3___3" localSheetId="2">#REF!</definedName>
    <definedName name="объем___3___3">#REF!</definedName>
    <definedName name="объем___3___4" localSheetId="2">#REF!</definedName>
    <definedName name="объем___3___4">#REF!</definedName>
    <definedName name="объем___3___4___0" localSheetId="2">#REF!</definedName>
    <definedName name="объем___3___4___0">#REF!</definedName>
    <definedName name="объем___3___5" localSheetId="2">#REF!</definedName>
    <definedName name="объем___3___5">#REF!</definedName>
    <definedName name="объем___3___6" localSheetId="2">#REF!</definedName>
    <definedName name="объем___3___6">#REF!</definedName>
    <definedName name="объем___3___8" localSheetId="2">#REF!</definedName>
    <definedName name="объем___3___8">#REF!</definedName>
    <definedName name="объем___3___8___0" localSheetId="2">#REF!</definedName>
    <definedName name="объем___3___8___0">#REF!</definedName>
    <definedName name="объем___3___9" localSheetId="2">#REF!</definedName>
    <definedName name="объем___3___9">#REF!</definedName>
    <definedName name="объем___3_1" localSheetId="2">#REF!</definedName>
    <definedName name="объем___3_1">#REF!</definedName>
    <definedName name="объем___3_3" localSheetId="2">#REF!</definedName>
    <definedName name="объем___3_3">#REF!</definedName>
    <definedName name="объем___3_5" localSheetId="2">#REF!</definedName>
    <definedName name="объем___3_5">#REF!</definedName>
    <definedName name="объем___4" localSheetId="2">#REF!</definedName>
    <definedName name="объем___4">#REF!</definedName>
    <definedName name="объем___4___0">NA()</definedName>
    <definedName name="объем___4___0___0" localSheetId="2">#REF!</definedName>
    <definedName name="объем___4___0___0">#REF!</definedName>
    <definedName name="объем___4___0___0___0" localSheetId="2">#REF!</definedName>
    <definedName name="объем___4___0___0___0">#REF!</definedName>
    <definedName name="объем___4___0___0___0___0" localSheetId="2">#REF!</definedName>
    <definedName name="объем___4___0___0___0___0">#REF!</definedName>
    <definedName name="объем___4___0___0___1" localSheetId="2">#REF!</definedName>
    <definedName name="объем___4___0___0___1">#REF!</definedName>
    <definedName name="объем___4___0___0___3" localSheetId="2">#REF!</definedName>
    <definedName name="объем___4___0___0___3">#REF!</definedName>
    <definedName name="объем___4___0___0___5" localSheetId="2">#REF!</definedName>
    <definedName name="объем___4___0___0___5">#REF!</definedName>
    <definedName name="объем___4___0___0_1" localSheetId="2">#REF!</definedName>
    <definedName name="объем___4___0___0_1">#REF!</definedName>
    <definedName name="объем___4___0___0_3" localSheetId="2">#REF!</definedName>
    <definedName name="объем___4___0___0_3">#REF!</definedName>
    <definedName name="объем___4___0___0_5" localSheetId="2">#REF!</definedName>
    <definedName name="объем___4___0___0_5">#REF!</definedName>
    <definedName name="объем___4___0___1" localSheetId="2">#REF!</definedName>
    <definedName name="объем___4___0___1">#REF!</definedName>
    <definedName name="объем___4___0___3" localSheetId="2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 localSheetId="2">#REF!</definedName>
    <definedName name="объем___4___0_1">#REF!</definedName>
    <definedName name="объем___4___0_3" localSheetId="2">#REF!</definedName>
    <definedName name="объем___4___0_3">#REF!</definedName>
    <definedName name="объем___4___0_5">NA()</definedName>
    <definedName name="объем___4___1" localSheetId="2">#REF!</definedName>
    <definedName name="объем___4___1">#REF!</definedName>
    <definedName name="объем___4___10" localSheetId="2">#REF!</definedName>
    <definedName name="объем___4___10">#REF!</definedName>
    <definedName name="объем___4___12" localSheetId="2">#REF!</definedName>
    <definedName name="объем___4___12">#REF!</definedName>
    <definedName name="объем___4___2" localSheetId="2">#REF!</definedName>
    <definedName name="объем___4___2">#REF!</definedName>
    <definedName name="объем___4___3" localSheetId="2">#REF!</definedName>
    <definedName name="объем___4___3">#REF!</definedName>
    <definedName name="объем___4___3___0" localSheetId="2">#REF!</definedName>
    <definedName name="объем___4___3___0">#REF!</definedName>
    <definedName name="объем___4___4" localSheetId="2">#REF!</definedName>
    <definedName name="объем___4___4">#REF!</definedName>
    <definedName name="объем___4___5" localSheetId="2">#REF!</definedName>
    <definedName name="объем___4___5">#REF!</definedName>
    <definedName name="объем___4___6" localSheetId="2">#REF!</definedName>
    <definedName name="объем___4___6">#REF!</definedName>
    <definedName name="объем___4___6___0" localSheetId="2">#REF!</definedName>
    <definedName name="объем___4___6___0">#REF!</definedName>
    <definedName name="объем___4___7" localSheetId="2">#REF!</definedName>
    <definedName name="объем___4___7">#REF!</definedName>
    <definedName name="объем___4___8" localSheetId="2">#REF!</definedName>
    <definedName name="объем___4___8">#REF!</definedName>
    <definedName name="объем___4___8___0" localSheetId="2">#REF!</definedName>
    <definedName name="объем___4___8___0">#REF!</definedName>
    <definedName name="объем___4___9">"$#ССЫЛ!.$M$1:$M$32000"</definedName>
    <definedName name="объем___4_1" localSheetId="2">#REF!</definedName>
    <definedName name="объем___4_1">#REF!</definedName>
    <definedName name="объем___4_3">NA()</definedName>
    <definedName name="объем___4_4" localSheetId="2">#REF!</definedName>
    <definedName name="объем___4_4">#REF!</definedName>
    <definedName name="объем___4_5" localSheetId="2">#REF!</definedName>
    <definedName name="объем___4_5">#REF!</definedName>
    <definedName name="объем___5">NA()</definedName>
    <definedName name="объем___5___0" localSheetId="2">#REF!</definedName>
    <definedName name="объем___5___0">#REF!</definedName>
    <definedName name="объем___5___0___0" localSheetId="2">#REF!</definedName>
    <definedName name="объем___5___0___0">#REF!</definedName>
    <definedName name="объем___5___0___0___0" localSheetId="2">#REF!</definedName>
    <definedName name="объем___5___0___0___0">#REF!</definedName>
    <definedName name="объем___5___0___0___0___0" localSheetId="2">#REF!</definedName>
    <definedName name="объем___5___0___0___0___0">#REF!</definedName>
    <definedName name="объем___5___0___1" localSheetId="2">#REF!</definedName>
    <definedName name="объем___5___0___1">#REF!</definedName>
    <definedName name="объем___5___0___5" localSheetId="2">#REF!</definedName>
    <definedName name="объем___5___0___5">#REF!</definedName>
    <definedName name="объем___5___0_1" localSheetId="2">#REF!</definedName>
    <definedName name="объем___5___0_1">#REF!</definedName>
    <definedName name="объем___5___0_3" localSheetId="2">#REF!</definedName>
    <definedName name="объем___5___0_3">#REF!</definedName>
    <definedName name="объем___5___0_5" localSheetId="2">#REF!</definedName>
    <definedName name="объем___5___0_5">#REF!</definedName>
    <definedName name="объем___5___1" localSheetId="2">#REF!</definedName>
    <definedName name="объем___5___1">#REF!</definedName>
    <definedName name="объем___5___3">NA()</definedName>
    <definedName name="объем___5___5">NA()</definedName>
    <definedName name="объем___5_1" localSheetId="2">#REF!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 localSheetId="2">#REF!</definedName>
    <definedName name="объем___6___0">#REF!</definedName>
    <definedName name="объем___6___0___0" localSheetId="2">#REF!</definedName>
    <definedName name="объем___6___0___0">#REF!</definedName>
    <definedName name="объем___6___0___0___0" localSheetId="2">#REF!</definedName>
    <definedName name="объем___6___0___0___0">#REF!</definedName>
    <definedName name="объем___6___0___0___0___0" localSheetId="2">#REF!</definedName>
    <definedName name="объем___6___0___0___0___0">#REF!</definedName>
    <definedName name="объем___6___0___1" localSheetId="2">#REF!</definedName>
    <definedName name="объем___6___0___1">#REF!</definedName>
    <definedName name="объем___6___0___3" localSheetId="2">#REF!</definedName>
    <definedName name="объем___6___0___3">#REF!</definedName>
    <definedName name="объем___6___0___5" localSheetId="2">#REF!</definedName>
    <definedName name="объем___6___0___5">#REF!</definedName>
    <definedName name="объем___6___0_1" localSheetId="2">#REF!</definedName>
    <definedName name="объем___6___0_1">#REF!</definedName>
    <definedName name="объем___6___0_3" localSheetId="2">#REF!</definedName>
    <definedName name="объем___6___0_3">#REF!</definedName>
    <definedName name="объем___6___0_5" localSheetId="2">#REF!</definedName>
    <definedName name="объем___6___0_5">#REF!</definedName>
    <definedName name="объем___6___1" localSheetId="2">#REF!</definedName>
    <definedName name="объем___6___1">#REF!</definedName>
    <definedName name="объем___6___10" localSheetId="2">#REF!</definedName>
    <definedName name="объем___6___10">#REF!</definedName>
    <definedName name="объем___6___12" localSheetId="2">#REF!</definedName>
    <definedName name="объем___6___12">#REF!</definedName>
    <definedName name="объем___6___2" localSheetId="2">#REF!</definedName>
    <definedName name="объем___6___2">#REF!</definedName>
    <definedName name="объем___6___3" localSheetId="2">#REF!</definedName>
    <definedName name="объем___6___3">#REF!</definedName>
    <definedName name="объем___6___4" localSheetId="2">#REF!</definedName>
    <definedName name="объем___6___4">#REF!</definedName>
    <definedName name="объем___6___5">NA()</definedName>
    <definedName name="объем___6___6" localSheetId="2">#REF!</definedName>
    <definedName name="объем___6___6">#REF!</definedName>
    <definedName name="объем___6___6___0" localSheetId="2">#REF!</definedName>
    <definedName name="объем___6___6___0">#REF!</definedName>
    <definedName name="объем___6___7">NA()</definedName>
    <definedName name="объем___6___8" localSheetId="2">#REF!</definedName>
    <definedName name="объем___6___8">#REF!</definedName>
    <definedName name="объем___6___8___0" localSheetId="2">#REF!</definedName>
    <definedName name="объем___6___8___0">#REF!</definedName>
    <definedName name="объем___6___9">"$#ССЫЛ!.$M$1:$M$32000"</definedName>
    <definedName name="объем___6_1">NA()</definedName>
    <definedName name="объем___6_3" localSheetId="2">#REF!</definedName>
    <definedName name="объем___6_3">#REF!</definedName>
    <definedName name="объем___6_4">NA()</definedName>
    <definedName name="объем___6_5">NA()</definedName>
    <definedName name="объем___7" localSheetId="2">#REF!</definedName>
    <definedName name="объем___7">#REF!</definedName>
    <definedName name="объем___7___0" localSheetId="2">#REF!</definedName>
    <definedName name="объем___7___0">#REF!</definedName>
    <definedName name="объем___7___0___0" localSheetId="2">#REF!</definedName>
    <definedName name="объем___7___0___0">#REF!</definedName>
    <definedName name="объем___7___10" localSheetId="2">#REF!</definedName>
    <definedName name="объем___7___10">#REF!</definedName>
    <definedName name="объем___7___2" localSheetId="2">#REF!</definedName>
    <definedName name="объем___7___2">#REF!</definedName>
    <definedName name="объем___7___4" localSheetId="2">#REF!</definedName>
    <definedName name="объем___7___4">#REF!</definedName>
    <definedName name="объем___7___6" localSheetId="2">#REF!</definedName>
    <definedName name="объем___7___6">#REF!</definedName>
    <definedName name="объем___7___8" localSheetId="2">#REF!</definedName>
    <definedName name="объем___7___8">#REF!</definedName>
    <definedName name="объем___8" localSheetId="2">#REF!</definedName>
    <definedName name="объем___8">#REF!</definedName>
    <definedName name="объем___8___0" localSheetId="2">#REF!</definedName>
    <definedName name="объем___8___0">#REF!</definedName>
    <definedName name="объем___8___0___0" localSheetId="2">#REF!</definedName>
    <definedName name="объем___8___0___0">#REF!</definedName>
    <definedName name="объем___8___0___0___0" localSheetId="2">#REF!</definedName>
    <definedName name="объем___8___0___0___0">#REF!</definedName>
    <definedName name="объем___8___0___0___0___0" localSheetId="2">#REF!</definedName>
    <definedName name="объем___8___0___0___0___0">#REF!</definedName>
    <definedName name="объем___8___0___1" localSheetId="2">#REF!</definedName>
    <definedName name="объем___8___0___1">#REF!</definedName>
    <definedName name="объем___8___0___5" localSheetId="2">#REF!</definedName>
    <definedName name="объем___8___0___5">#REF!</definedName>
    <definedName name="объем___8___0_1" localSheetId="2">#REF!</definedName>
    <definedName name="объем___8___0_1">#REF!</definedName>
    <definedName name="объем___8___0_3" localSheetId="2">#REF!</definedName>
    <definedName name="объем___8___0_3">#REF!</definedName>
    <definedName name="объем___8___0_5" localSheetId="2">#REF!</definedName>
    <definedName name="объем___8___0_5">#REF!</definedName>
    <definedName name="объем___8___1" localSheetId="2">#REF!</definedName>
    <definedName name="объем___8___1">#REF!</definedName>
    <definedName name="объем___8___10" localSheetId="2">#REF!</definedName>
    <definedName name="объем___8___10">#REF!</definedName>
    <definedName name="объем___8___12" localSheetId="2">#REF!</definedName>
    <definedName name="объем___8___12">#REF!</definedName>
    <definedName name="объем___8___2" localSheetId="2">#REF!</definedName>
    <definedName name="объем___8___2">#REF!</definedName>
    <definedName name="объем___8___4" localSheetId="2">#REF!</definedName>
    <definedName name="объем___8___4">#REF!</definedName>
    <definedName name="объем___8___5" localSheetId="2">#REF!</definedName>
    <definedName name="объем___8___5">#REF!</definedName>
    <definedName name="объем___8___6" localSheetId="2">#REF!</definedName>
    <definedName name="объем___8___6">#REF!</definedName>
    <definedName name="объем___8___6___0" localSheetId="2">#REF!</definedName>
    <definedName name="объем___8___6___0">#REF!</definedName>
    <definedName name="объем___8___7" localSheetId="2">#REF!</definedName>
    <definedName name="объем___8___7">#REF!</definedName>
    <definedName name="объем___8___8" localSheetId="2">#REF!</definedName>
    <definedName name="объем___8___8">#REF!</definedName>
    <definedName name="объем___8___8___0" localSheetId="2">#REF!</definedName>
    <definedName name="объем___8___8___0">#REF!</definedName>
    <definedName name="объем___8___9">"$#ССЫЛ!.$M$1:$M$32000"</definedName>
    <definedName name="объем___8_1" localSheetId="2">#REF!</definedName>
    <definedName name="объем___8_1">#REF!</definedName>
    <definedName name="объем___8_3" localSheetId="2">#REF!</definedName>
    <definedName name="объем___8_3">#REF!</definedName>
    <definedName name="объем___8_4" localSheetId="2">#REF!</definedName>
    <definedName name="объем___8_4">#REF!</definedName>
    <definedName name="объем___8_5" localSheetId="2">#REF!</definedName>
    <definedName name="объем___8_5">#REF!</definedName>
    <definedName name="объем___9" localSheetId="2">#REF!</definedName>
    <definedName name="объем___9">#REF!</definedName>
    <definedName name="объем___9___0" localSheetId="2">#REF!</definedName>
    <definedName name="объем___9___0">#REF!</definedName>
    <definedName name="объем___9___0___0" localSheetId="2">#REF!</definedName>
    <definedName name="объем___9___0___0">#REF!</definedName>
    <definedName name="объем___9___0___0___0" localSheetId="2">#REF!</definedName>
    <definedName name="объем___9___0___0___0">#REF!</definedName>
    <definedName name="объем___9___0___0___0___0" localSheetId="2">#REF!</definedName>
    <definedName name="объем___9___0___0___0___0">#REF!</definedName>
    <definedName name="объем___9___0___5" localSheetId="2">#REF!</definedName>
    <definedName name="объем___9___0___5">#REF!</definedName>
    <definedName name="объем___9___0_3" localSheetId="2">#REF!</definedName>
    <definedName name="объем___9___0_3">#REF!</definedName>
    <definedName name="объем___9___0_5" localSheetId="2">#REF!</definedName>
    <definedName name="объем___9___0_5">#REF!</definedName>
    <definedName name="объем___9___10" localSheetId="2">#REF!</definedName>
    <definedName name="объем___9___10">#REF!</definedName>
    <definedName name="объем___9___2" localSheetId="2">#REF!</definedName>
    <definedName name="объем___9___2">#REF!</definedName>
    <definedName name="объем___9___4" localSheetId="2">#REF!</definedName>
    <definedName name="объем___9___4">#REF!</definedName>
    <definedName name="объем___9___5" localSheetId="2">#REF!</definedName>
    <definedName name="объем___9___5">#REF!</definedName>
    <definedName name="объем___9___6" localSheetId="2">#REF!</definedName>
    <definedName name="объем___9___6">#REF!</definedName>
    <definedName name="объем___9___8" localSheetId="2">#REF!</definedName>
    <definedName name="объем___9___8">#REF!</definedName>
    <definedName name="объем___9_1" localSheetId="2">#REF!</definedName>
    <definedName name="объем___9_1">#REF!</definedName>
    <definedName name="объем___9_3" localSheetId="2">#REF!</definedName>
    <definedName name="объем___9_3">#REF!</definedName>
    <definedName name="объем___9_5" localSheetId="2">#REF!</definedName>
    <definedName name="объем___9_5">#REF!</definedName>
    <definedName name="объем_1">NA()</definedName>
    <definedName name="объем_2" localSheetId="2">#REF!</definedName>
    <definedName name="объем_2">#REF!</definedName>
    <definedName name="объем_3" localSheetId="2">#REF!</definedName>
    <definedName name="объем_3">#REF!</definedName>
    <definedName name="объем_4">NA()</definedName>
    <definedName name="объем_5">NA()</definedName>
    <definedName name="объем1" localSheetId="2">#REF!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 localSheetId="2">#REF!</definedName>
    <definedName name="ол">#REF!</definedName>
    <definedName name="ОЛЯ" localSheetId="2">#REF!</definedName>
    <definedName name="ОЛЯ">#REF!</definedName>
    <definedName name="омпо">[55]Смета!$C$20</definedName>
    <definedName name="оо">'[77]свод 2'!$D$10</definedName>
    <definedName name="ооо" localSheetId="2">#REF!</definedName>
    <definedName name="ооо">#REF!</definedName>
    <definedName name="Описание_группы_строек" localSheetId="2">#REF!</definedName>
    <definedName name="Описание_группы_строек">#REF!</definedName>
    <definedName name="Описание_локальной_сметы" localSheetId="2">#REF!</definedName>
    <definedName name="Описание_локальной_сметы">#REF!</definedName>
    <definedName name="Описание_объекта" localSheetId="2">#REF!</definedName>
    <definedName name="Описание_объекта">#REF!</definedName>
    <definedName name="Описание_объектной_сметы" localSheetId="2">#REF!</definedName>
    <definedName name="Описание_объектной_сметы">#REF!</definedName>
    <definedName name="Описание_очереди" localSheetId="2">#REF!</definedName>
    <definedName name="Описание_очереди">#REF!</definedName>
    <definedName name="Описание_пускового_комплекса" localSheetId="2">#REF!</definedName>
    <definedName name="Описание_пускового_комплекса">#REF!</definedName>
    <definedName name="Описание_сводного_сметного_расчета" localSheetId="2">#REF!</definedName>
    <definedName name="Описание_сводного_сметного_расчета">#REF!</definedName>
    <definedName name="Описание_стройки" localSheetId="2">#REF!</definedName>
    <definedName name="Описание_стройки">#REF!</definedName>
    <definedName name="орп" localSheetId="2">[78]Смета!#REF!</definedName>
    <definedName name="орп">[78]Смета!#REF!</definedName>
    <definedName name="Основание" localSheetId="2">#REF!</definedName>
    <definedName name="Основание">#REF!</definedName>
    <definedName name="Отч_пож">[35]Коэфф!$B$6</definedName>
    <definedName name="Отчетный_период__учет_выполненных_работ" localSheetId="2">#REF!</definedName>
    <definedName name="Отчетный_период__учет_выполненных_работ">#REF!</definedName>
    <definedName name="п" localSheetId="2">#REF!</definedName>
    <definedName name="п">#REF!</definedName>
    <definedName name="паор">[55]Смета!$D$12</definedName>
    <definedName name="ПЕ" localSheetId="2">#REF!</definedName>
    <definedName name="ПЕ">#REF!</definedName>
    <definedName name="Переезды" localSheetId="2" hidden="1">{#N/A,#N/A,FALSE,"Акт-Смета"}</definedName>
    <definedName name="Переезды" hidden="1">{#N/A,#N/A,FALSE,"Акт-Смета"}</definedName>
    <definedName name="Пи" localSheetId="2">#REF!</definedName>
    <definedName name="Пи">#REF!</definedName>
    <definedName name="Пи_" localSheetId="2">#REF!</definedName>
    <definedName name="Пи_">#REF!</definedName>
    <definedName name="Пкр">'[29]Лист опроса'!$B$41</definedName>
    <definedName name="план" localSheetId="2">[48]топография!#REF!</definedName>
    <definedName name="план">[48]топография!#REF!</definedName>
    <definedName name="план_4" localSheetId="2">[44]топография!#REF!</definedName>
    <definedName name="план_4">[44]топография!#REF!</definedName>
    <definedName name="Площадь" localSheetId="2">#REF!</definedName>
    <definedName name="Площадь">#REF!</definedName>
    <definedName name="Площадь_нелинейных_объектов" localSheetId="2">#REF!</definedName>
    <definedName name="Площадь_нелинейных_объектов">#REF!</definedName>
    <definedName name="Площадь_планшетов" localSheetId="2">#REF!</definedName>
    <definedName name="Площадь_планшетов">#REF!</definedName>
    <definedName name="пог" localSheetId="2">#REF!</definedName>
    <definedName name="пог">#REF!</definedName>
    <definedName name="пожарка" localSheetId="2">#REF!</definedName>
    <definedName name="пожарка">#REF!</definedName>
    <definedName name="Покупное_ПО" localSheetId="2">#REF!</definedName>
    <definedName name="Покупное_ПО">#REF!</definedName>
    <definedName name="Покупные" localSheetId="2">#REF!</definedName>
    <definedName name="Покупные">#REF!</definedName>
    <definedName name="Покупные_изделия" localSheetId="2">#REF!</definedName>
    <definedName name="Покупные_изделия">#REF!</definedName>
    <definedName name="Полевые" localSheetId="2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2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 localSheetId="2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 localSheetId="2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 localSheetId="2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 localSheetId="2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 localSheetId="2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 localSheetId="2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 localSheetId="2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 localSheetId="2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 localSheetId="2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 localSheetId="2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 localSheetId="2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 localSheetId="2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 localSheetId="2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 localSheetId="2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 localSheetId="2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 localSheetId="2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 localSheetId="2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 localSheetId="2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 localSheetId="2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 localSheetId="2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 localSheetId="2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2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 localSheetId="2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2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 localSheetId="2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 localSheetId="2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 localSheetId="2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 localSheetId="2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 localSheetId="2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2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 localSheetId="2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 localSheetId="2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 localSheetId="2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 localSheetId="2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 localSheetId="2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 localSheetId="2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 localSheetId="2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 localSheetId="2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 localSheetId="2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 localSheetId="2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 localSheetId="2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 localSheetId="2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2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 localSheetId="2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 localSheetId="2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 localSheetId="2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 localSheetId="2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 localSheetId="2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 localSheetId="2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 localSheetId="2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 localSheetId="2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 localSheetId="2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 localSheetId="2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 localSheetId="2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 localSheetId="2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 localSheetId="2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 localSheetId="2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 localSheetId="2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 localSheetId="2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2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 localSheetId="2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 localSheetId="2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 localSheetId="2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 localSheetId="2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 localSheetId="2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 localSheetId="2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 localSheetId="2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2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2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 localSheetId="2">#REF!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 localSheetId="2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 localSheetId="2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 localSheetId="2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 localSheetId="2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 localSheetId="2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2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 localSheetId="2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 localSheetId="2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 localSheetId="2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 localSheetId="2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 localSheetId="2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 localSheetId="2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 localSheetId="2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 localSheetId="2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 localSheetId="2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 localSheetId="2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 localSheetId="2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 localSheetId="2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 localSheetId="2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 localSheetId="2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 localSheetId="2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 localSheetId="2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 localSheetId="2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 localSheetId="2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 localSheetId="2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 localSheetId="2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 localSheetId="2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2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 localSheetId="2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 localSheetId="2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 localSheetId="2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 localSheetId="2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 localSheetId="2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 localSheetId="2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 localSheetId="2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 localSheetId="2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 localSheetId="2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 localSheetId="2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 localSheetId="2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 localSheetId="2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 localSheetId="2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 localSheetId="2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 localSheetId="2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2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 localSheetId="2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 localSheetId="2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2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 localSheetId="2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2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 localSheetId="2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 localSheetId="2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 localSheetId="2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 localSheetId="2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 localSheetId="2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 localSheetId="2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 localSheetId="2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 localSheetId="2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 localSheetId="2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 localSheetId="2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 localSheetId="2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 localSheetId="2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 localSheetId="2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2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 localSheetId="2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 localSheetId="2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 localSheetId="2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 localSheetId="2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 localSheetId="2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 localSheetId="2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 localSheetId="2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 localSheetId="2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 localSheetId="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 localSheetId="2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 localSheetId="2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 localSheetId="2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 localSheetId="2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2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 localSheetId="2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 localSheetId="2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 localSheetId="2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 localSheetId="2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 localSheetId="2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 localSheetId="2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 localSheetId="2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 localSheetId="2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 localSheetId="2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 localSheetId="2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 localSheetId="2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 localSheetId="2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 localSheetId="2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 localSheetId="2">#REF!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 localSheetId="2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2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 localSheetId="2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 localSheetId="2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 localSheetId="2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 localSheetId="2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 localSheetId="2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 localSheetId="2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2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2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 localSheetId="2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 localSheetId="2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 localSheetId="2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 localSheetId="2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 localSheetId="2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 localSheetId="2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 localSheetId="2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 localSheetId="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 localSheetId="2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 localSheetId="2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 localSheetId="2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 localSheetId="2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 localSheetId="2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 localSheetId="2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2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 localSheetId="2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 localSheetId="2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 localSheetId="2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 localSheetId="2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 localSheetId="2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 localSheetId="2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 localSheetId="2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 localSheetId="2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 localSheetId="2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 localSheetId="2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 localSheetId="2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 localSheetId="2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 localSheetId="2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 localSheetId="2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 localSheetId="2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 localSheetId="2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 localSheetId="2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2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 localSheetId="2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 localSheetId="2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 localSheetId="2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 localSheetId="2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2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 localSheetId="2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2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 localSheetId="2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 localSheetId="2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 localSheetId="2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 localSheetId="2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 localSheetId="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 localSheetId="2">#REF!</definedName>
    <definedName name="ппп">#REF!</definedName>
    <definedName name="пр" localSheetId="2">#REF!</definedName>
    <definedName name="пр">#REF!</definedName>
    <definedName name="прапоалад" localSheetId="2">[79]топография!#REF!</definedName>
    <definedName name="прапоалад">[79]топография!#REF!</definedName>
    <definedName name="приб">[80]сводная!$E$10</definedName>
    <definedName name="Прикладное_ПО" localSheetId="2">#REF!</definedName>
    <definedName name="Прикладное_ПО">#REF!</definedName>
    <definedName name="прим">[81]СметаСводная!$C$7</definedName>
    <definedName name="про" localSheetId="2">#REF!</definedName>
    <definedName name="про">#REF!</definedName>
    <definedName name="пробная" localSheetId="2">#REF!</definedName>
    <definedName name="пробная">#REF!</definedName>
    <definedName name="пробная_5" localSheetId="2">#REF!</definedName>
    <definedName name="пробная_5">#REF!</definedName>
    <definedName name="Проверил" localSheetId="2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 localSheetId="2">#REF!</definedName>
    <definedName name="профиль">#REF!</definedName>
    <definedName name="прочие" localSheetId="2">#REF!</definedName>
    <definedName name="прочие">#REF!</definedName>
    <definedName name="Прочие_затраты_в_базисных_ценах" localSheetId="2">#REF!</definedName>
    <definedName name="Прочие_затраты_в_базисных_ценах">#REF!</definedName>
    <definedName name="Прочие_затраты_в_текущих_ценах" localSheetId="2">#REF!</definedName>
    <definedName name="Прочие_затраты_в_текущих_ценах">#REF!</definedName>
    <definedName name="Прочие_затраты_в_текущих_ценах_по_ресурсному_расчету" localSheetId="2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">#REF!</definedName>
    <definedName name="Прочие_затраты_в_текущих_ценах_после_применения_индексов">#REF!</definedName>
    <definedName name="Прочие_работы" localSheetId="2">#REF!</definedName>
    <definedName name="Прочие_работы">#REF!</definedName>
    <definedName name="прпр" localSheetId="2">[27]Коэфф1.!#REF!</definedName>
    <definedName name="прпр">[27]Коэфф1.!#REF!</definedName>
    <definedName name="прпр_1" localSheetId="2">#REF!</definedName>
    <definedName name="прпр_1">#REF!</definedName>
    <definedName name="псков">[83]свод!$E$10</definedName>
    <definedName name="пять" localSheetId="2">'[84]Данные для расчёта сметы'!#REF!</definedName>
    <definedName name="пять">'[84]Данные для расчёта сметы'!#REF!</definedName>
    <definedName name="р">[53]Смета!$D$21</definedName>
    <definedName name="Разработка" localSheetId="2">#REF!</definedName>
    <definedName name="Разработка">#REF!</definedName>
    <definedName name="Разработка_" localSheetId="2">#REF!</definedName>
    <definedName name="Разработка_">#REF!</definedName>
    <definedName name="Районный_к_т_к_ЗП" localSheetId="2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>#REF!</definedName>
    <definedName name="расходы" localSheetId="2">#REF!</definedName>
    <definedName name="расходы">#REF!</definedName>
    <definedName name="расчет" localSheetId="2">'[85]93-110'!#REF!</definedName>
    <definedName name="расчет">'[85]93-110'!#REF!</definedName>
    <definedName name="РД" localSheetId="2">#REF!</definedName>
    <definedName name="РД">#REF!</definedName>
    <definedName name="Регистрационный_номер_группы_строек" localSheetId="2">#REF!</definedName>
    <definedName name="Регистрационный_номер_группы_строек">#REF!</definedName>
    <definedName name="Регистрационный_номер_локальной_сметы" localSheetId="2">#REF!</definedName>
    <definedName name="Регистрационный_номер_локальной_сметы">#REF!</definedName>
    <definedName name="Регистрационный_номер_объекта" localSheetId="2">#REF!</definedName>
    <definedName name="Регистрационный_номер_объекта">#REF!</definedName>
    <definedName name="Регистрационный_номер_объектной_сметы" localSheetId="2">#REF!</definedName>
    <definedName name="Регистрационный_номер_объектной_сметы">#REF!</definedName>
    <definedName name="Регистрационный_номер_очереди" localSheetId="2">#REF!</definedName>
    <definedName name="Регистрационный_номер_очереди">#REF!</definedName>
    <definedName name="Регистрационный_номер_пускового_комплекса" localSheetId="2">#REF!</definedName>
    <definedName name="Регистрационный_номер_пускового_комплекса">#REF!</definedName>
    <definedName name="Регистрационный_номер_сводного_сметного_расчета" localSheetId="2">#REF!</definedName>
    <definedName name="Регистрационный_номер_сводного_сметного_расчета">#REF!</definedName>
    <definedName name="Регистрационный_номер_стройки" localSheetId="2">#REF!</definedName>
    <definedName name="Регистрационный_номер_стройки">#REF!</definedName>
    <definedName name="рига">'[86]СметаСводная снег'!$E$7</definedName>
    <definedName name="рол" localSheetId="2">[87]топография!#REF!</definedName>
    <definedName name="рол">[87]топография!#REF!</definedName>
    <definedName name="ролл" localSheetId="2">#REF!</definedName>
    <definedName name="ролл">#REF!</definedName>
    <definedName name="рпв" localSheetId="2">#REF!</definedName>
    <definedName name="рпв">#REF!</definedName>
    <definedName name="Руководитель" localSheetId="2">#REF!</definedName>
    <definedName name="Руководитель">#REF!</definedName>
    <definedName name="ручей" localSheetId="2">#REF!</definedName>
    <definedName name="ручей">#REF!</definedName>
    <definedName name="с" localSheetId="2" hidden="1">{#N/A,#N/A,TRUE,"Смета на пасс. обор. №1"}</definedName>
    <definedName name="с" hidden="1">{#N/A,#N/A,TRUE,"Смета на пасс. обор. №1"}</definedName>
    <definedName name="савепр" localSheetId="2">#REF!</definedName>
    <definedName name="савепр">#REF!</definedName>
    <definedName name="сам" localSheetId="2">#REF!</definedName>
    <definedName name="сам">#REF!</definedName>
    <definedName name="СВ" localSheetId="2" hidden="1">{#N/A,#N/A,TRUE,"Смета на пасс. обор. №1"}</definedName>
    <definedName name="СВ" hidden="1">{#N/A,#N/A,TRUE,"Смета на пасс. обор. №1"}</definedName>
    <definedName name="сва" localSheetId="2">#REF!</definedName>
    <definedName name="сва">#REF!</definedName>
    <definedName name="свод" localSheetId="2">#REF!</definedName>
    <definedName name="свод">#REF!</definedName>
    <definedName name="свод1" localSheetId="2">[88]топография!#REF!</definedName>
    <definedName name="свод1">[88]топография!#REF!</definedName>
    <definedName name="свод1_4" localSheetId="2">[79]топография!#REF!</definedName>
    <definedName name="свод1_4">[79]топография!#REF!</definedName>
    <definedName name="сводИИ" localSheetId="2">[89]топография!#REF!</definedName>
    <definedName name="сводИИ">[89]топография!#REF!</definedName>
    <definedName name="Сводная" localSheetId="2" hidden="1">{#N/A,#N/A,FALSE,"Акт-Смета"}</definedName>
    <definedName name="Сводная" hidden="1">{#N/A,#N/A,FALSE,"Акт-Смета"}</definedName>
    <definedName name="Сводно_сметный_расчет" localSheetId="2">#REF!</definedName>
    <definedName name="Сводно_сметный_расчет">#REF!</definedName>
    <definedName name="СводнУТ" localSheetId="2">[70]топография!#REF!</definedName>
    <definedName name="СводнУТ">[70]топография!#REF!</definedName>
    <definedName name="СводУТ" localSheetId="2">#REF!</definedName>
    <definedName name="СводУТ">#REF!</definedName>
    <definedName name="Сервис" localSheetId="2">#REF!</definedName>
    <definedName name="Сервис">#REF!</definedName>
    <definedName name="Сервис_Всего" localSheetId="2">'[27]Прайс лист'!#REF!</definedName>
    <definedName name="Сервис_Всего">'[27]Прайс лист'!#REF!</definedName>
    <definedName name="Сервис_Всего_1" localSheetId="2">#REF!</definedName>
    <definedName name="Сервис_Всего_1">#REF!</definedName>
    <definedName name="Сервисное_оборудование" localSheetId="2">[27]Коэфф1.!#REF!</definedName>
    <definedName name="Сервисное_оборудование">[27]Коэфф1.!#REF!</definedName>
    <definedName name="Сервисное_оборудование_1" localSheetId="2">#REF!</definedName>
    <definedName name="Сервисное_оборудование_1">#REF!</definedName>
    <definedName name="см" localSheetId="2">#REF!</definedName>
    <definedName name="см">#REF!</definedName>
    <definedName name="См.6" localSheetId="2">#REF!</definedName>
    <definedName name="См.6">#REF!</definedName>
    <definedName name="см___0" localSheetId="2">#REF!</definedName>
    <definedName name="см___0">#REF!</definedName>
    <definedName name="см_4" localSheetId="2">#REF!</definedName>
    <definedName name="см_4">#REF!</definedName>
    <definedName name="см6" localSheetId="2">#REF!</definedName>
    <definedName name="см6">#REF!</definedName>
    <definedName name="См7" localSheetId="2">#REF!</definedName>
    <definedName name="См7">#REF!</definedName>
    <definedName name="СМ8.1" localSheetId="2">[90]см8!#REF!</definedName>
    <definedName name="СМ8.1">[90]см8!#REF!</definedName>
    <definedName name="Смета1" localSheetId="2">#REF!</definedName>
    <definedName name="Смета1">#REF!</definedName>
    <definedName name="Сметная_стоимость_в_базисных_ценах" localSheetId="2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">#REF!</definedName>
    <definedName name="Сметная_стоимость_по_ресурсному_расчету">#REF!</definedName>
    <definedName name="сми" localSheetId="2">#REF!</definedName>
    <definedName name="сми">#REF!</definedName>
    <definedName name="снор" localSheetId="2">#REF!</definedName>
    <definedName name="снор">#REF!</definedName>
    <definedName name="Согласование" localSheetId="2">#REF!</definedName>
    <definedName name="Согласование">#REF!</definedName>
    <definedName name="Составил" localSheetId="2">#REF!</definedName>
    <definedName name="Составил">#REF!</definedName>
    <definedName name="Составитель" localSheetId="2">#REF!</definedName>
    <definedName name="Составитель">#REF!</definedName>
    <definedName name="СП1" localSheetId="2">[11]Обновление!#REF!</definedName>
    <definedName name="СП1">[11]Обновление!#REF!</definedName>
    <definedName name="сс" localSheetId="2" hidden="1">{#N/A,#N/A,TRUE,"Смета на пасс. обор. №1"}</definedName>
    <definedName name="сс" hidden="1">{#N/A,#N/A,TRUE,"Смета на пасс. обор. №1"}</definedName>
    <definedName name="ссс" localSheetId="2">#REF!</definedName>
    <definedName name="ссс">#REF!</definedName>
    <definedName name="ссс1" localSheetId="2">#REF!</definedName>
    <definedName name="ссс1">#REF!</definedName>
    <definedName name="ссс2" localSheetId="2">#REF!</definedName>
    <definedName name="ссс2">#REF!</definedName>
    <definedName name="ссс3" localSheetId="2">#REF!</definedName>
    <definedName name="ссс3">#REF!</definedName>
    <definedName name="сссс" localSheetId="2" hidden="1">{#N/A,#N/A,TRUE,"Смета на пасс. обор. №1"}</definedName>
    <definedName name="сссс" hidden="1">{#N/A,#N/A,TRUE,"Смета на пасс. обор. №1"}</definedName>
    <definedName name="Стадия" localSheetId="2">#REF!</definedName>
    <definedName name="Стадия">#REF!</definedName>
    <definedName name="Станц10">'[29]Лист опроса'!$B$23</definedName>
    <definedName name="старость" localSheetId="2">#REF!</definedName>
    <definedName name="старость">#REF!</definedName>
    <definedName name="Стоимость_по_акту_выполненных_работ_в_базисных_ценах" localSheetId="2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 localSheetId="2">#REF!</definedName>
    <definedName name="Строительная_полоса">#REF!</definedName>
    <definedName name="Строительные_работы_в_базисных_ценах" localSheetId="2">#REF!</definedName>
    <definedName name="Строительные_работы_в_базисных_ценах">#REF!</definedName>
    <definedName name="Строительные_работы_в_текущих_ценах" localSheetId="2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">#REF!</definedName>
    <definedName name="Строительные_работы_в_текущих_ценах_после_применения_индексов">#REF!</definedName>
    <definedName name="Сургут">NA()</definedName>
    <definedName name="т" localSheetId="2" hidden="1">{#N/A,#N/A,FALSE,"Акт-Смета"}</definedName>
    <definedName name="т" hidden="1">{#N/A,#N/A,FALSE,"Акт-Смета"}</definedName>
    <definedName name="тд" localSheetId="2">[28]Смета!#REF!</definedName>
    <definedName name="тд">[28]Смета!#REF!</definedName>
    <definedName name="Территориальная_поправка_к_ТЕР" localSheetId="2">#REF!</definedName>
    <definedName name="Территориальная_поправка_к_ТЕР">#REF!</definedName>
    <definedName name="тит">'[91]Смета 1свод'!$A$4</definedName>
    <definedName name="топ1" localSheetId="2">#REF!</definedName>
    <definedName name="топ1">#REF!</definedName>
    <definedName name="топ2" localSheetId="2">#REF!</definedName>
    <definedName name="топ2">#REF!</definedName>
    <definedName name="топо" localSheetId="2">#REF!</definedName>
    <definedName name="топо">#REF!</definedName>
    <definedName name="топогр" localSheetId="2">[28]Смета!#REF!</definedName>
    <definedName name="топогр">[28]Смета!#REF!</definedName>
    <definedName name="топогр1" localSheetId="2">#REF!</definedName>
    <definedName name="топогр1">#REF!</definedName>
    <definedName name="топограф" localSheetId="2">#REF!</definedName>
    <definedName name="топограф">#REF!</definedName>
    <definedName name="тракт" localSheetId="2">#REF!</definedName>
    <definedName name="тракт">#REF!</definedName>
    <definedName name="Труд_механизаторов_по_акту_вып_работ_с_учетом_к_тов" localSheetId="2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">#REF!</definedName>
    <definedName name="Трудоемкость_основных_рабочих_по_акту_выполненных_работ">#REF!</definedName>
    <definedName name="ТС1" localSheetId="2">#REF!</definedName>
    <definedName name="ТС1">#REF!</definedName>
    <definedName name="ттт" localSheetId="2" hidden="1">{#N/A,#N/A,FALSE,"Акт-Смета"}</definedName>
    <definedName name="ттт" hidden="1">{#N/A,#N/A,FALSE,"Акт-Смета"}</definedName>
    <definedName name="тьбю" localSheetId="2">#REF!</definedName>
    <definedName name="тьбю">#REF!</definedName>
    <definedName name="тьмтиб" localSheetId="2">#REF!</definedName>
    <definedName name="тьмтиб">#REF!</definedName>
    <definedName name="у" localSheetId="2">[92]Смета!#REF!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 localSheetId="2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">#REF!</definedName>
    <definedName name="Укрупненный_норматив_СП_для_расчета_в_ценах_1984г.">#REF!</definedName>
    <definedName name="уу" localSheetId="2">#REF!</definedName>
    <definedName name="уу">#REF!</definedName>
    <definedName name="уцуц" localSheetId="2">#REF!</definedName>
    <definedName name="уцуц">#REF!</definedName>
    <definedName name="Участок" localSheetId="2">#REF!</definedName>
    <definedName name="Участок">#REF!</definedName>
    <definedName name="ф1" localSheetId="2">#REF!</definedName>
    <definedName name="ф1">#REF!</definedName>
    <definedName name="Ф2" localSheetId="2">#REF!</definedName>
    <definedName name="Ф2">#REF!</definedName>
    <definedName name="Ф6" localSheetId="2">#REF!</definedName>
    <definedName name="Ф6">#REF!</definedName>
    <definedName name="Ф7" localSheetId="2">#REF!</definedName>
    <definedName name="Ф7">#REF!</definedName>
    <definedName name="Ф8" localSheetId="2">#REF!</definedName>
    <definedName name="Ф8">#REF!</definedName>
    <definedName name="фед">'[32]свод 2'!$C$10</definedName>
    <definedName name="форма" localSheetId="2">#REF!</definedName>
    <definedName name="форма">#REF!</definedName>
    <definedName name="ФП" localSheetId="2">#REF!</definedName>
    <definedName name="ФП">#REF!</definedName>
    <definedName name="ффф" localSheetId="2" hidden="1">{#N/A,#N/A,FALSE,"Шаблон_Спец1"}</definedName>
    <definedName name="ффф" hidden="1">{#N/A,#N/A,FALSE,"Шаблон_Спец1"}</definedName>
    <definedName name="ффффф" localSheetId="2" hidden="1">{#N/A,#N/A,FALSE,"Шаблон_Спец1"}</definedName>
    <definedName name="ффффф" hidden="1">{#N/A,#N/A,FALSE,"Шаблон_Спец1"}</definedName>
    <definedName name="ффыв" localSheetId="2">#REF!</definedName>
    <definedName name="ффыв">#REF!</definedName>
    <definedName name="фыв" localSheetId="2">#REF!</definedName>
    <definedName name="фыв">#REF!</definedName>
    <definedName name="фыф" localSheetId="2" hidden="1">{#N/A,#N/A,FALSE,"Шаблон_Спец1"}</definedName>
    <definedName name="фыф" hidden="1">{#N/A,#N/A,FALSE,"Шаблон_Спец1"}</definedName>
    <definedName name="ххх" localSheetId="2" hidden="1">{"Смета1",#N/A,FALSE,"Смета";"Смета2а",#N/A,FALSE,"Смета"}</definedName>
    <definedName name="ххх" hidden="1">{"Смета1",#N/A,FALSE,"Смета";"Смета2а",#N/A,FALSE,"Смета"}</definedName>
    <definedName name="цена">#N/A</definedName>
    <definedName name="цена___0" localSheetId="2">#REF!</definedName>
    <definedName name="цена___0">#REF!</definedName>
    <definedName name="цена___0___0" localSheetId="2">#REF!</definedName>
    <definedName name="цена___0___0">#REF!</definedName>
    <definedName name="цена___0___0___0" localSheetId="2">#REF!</definedName>
    <definedName name="цена___0___0___0">#REF!</definedName>
    <definedName name="цена___0___0___0___0" localSheetId="2">#REF!</definedName>
    <definedName name="цена___0___0___0___0">#REF!</definedName>
    <definedName name="цена___0___0___0___0___0" localSheetId="2">#REF!</definedName>
    <definedName name="цена___0___0___0___0___0">#REF!</definedName>
    <definedName name="цена___0___0___0___0_3" localSheetId="2">#REF!</definedName>
    <definedName name="цена___0___0___0___0_3">#REF!</definedName>
    <definedName name="цена___0___0___0___1" localSheetId="2">#REF!</definedName>
    <definedName name="цена___0___0___0___1">#REF!</definedName>
    <definedName name="цена___0___0___0___3" localSheetId="2">#REF!</definedName>
    <definedName name="цена___0___0___0___3">#REF!</definedName>
    <definedName name="цена___0___0___0___5" localSheetId="2">#REF!</definedName>
    <definedName name="цена___0___0___0___5">#REF!</definedName>
    <definedName name="цена___0___0___0_1" localSheetId="2">#REF!</definedName>
    <definedName name="цена___0___0___0_1">#REF!</definedName>
    <definedName name="цена___0___0___0_3" localSheetId="2">#REF!</definedName>
    <definedName name="цена___0___0___0_3">#REF!</definedName>
    <definedName name="цена___0___0___0_5" localSheetId="2">#REF!</definedName>
    <definedName name="цена___0___0___0_5">#REF!</definedName>
    <definedName name="цена___0___0___1" localSheetId="2">#REF!</definedName>
    <definedName name="цена___0___0___1">#REF!</definedName>
    <definedName name="цена___0___0___2" localSheetId="2">#REF!</definedName>
    <definedName name="цена___0___0___2">#REF!</definedName>
    <definedName name="цена___0___0___3" localSheetId="2">#REF!</definedName>
    <definedName name="цена___0___0___3">#REF!</definedName>
    <definedName name="цена___0___0___3___0" localSheetId="2">#REF!</definedName>
    <definedName name="цена___0___0___3___0">#REF!</definedName>
    <definedName name="цена___0___0___3_3" localSheetId="2">#REF!</definedName>
    <definedName name="цена___0___0___3_3">#REF!</definedName>
    <definedName name="цена___0___0___4" localSheetId="2">#REF!</definedName>
    <definedName name="цена___0___0___4">#REF!</definedName>
    <definedName name="цена___0___0___4_3" localSheetId="2">#REF!</definedName>
    <definedName name="цена___0___0___4_3">#REF!</definedName>
    <definedName name="цена___0___0___5" localSheetId="2">#REF!</definedName>
    <definedName name="цена___0___0___5">#REF!</definedName>
    <definedName name="цена___0___0___6" localSheetId="2">#REF!</definedName>
    <definedName name="цена___0___0___6">#REF!</definedName>
    <definedName name="цена___0___0___7" localSheetId="2">#REF!</definedName>
    <definedName name="цена___0___0___7">#REF!</definedName>
    <definedName name="цена___0___0___8" localSheetId="2">#REF!</definedName>
    <definedName name="цена___0___0___8">#REF!</definedName>
    <definedName name="цена___0___0___9" localSheetId="2">#REF!</definedName>
    <definedName name="цена___0___0___9">#REF!</definedName>
    <definedName name="цена___0___0_1" localSheetId="2">#REF!</definedName>
    <definedName name="цена___0___0_1">#REF!</definedName>
    <definedName name="цена___0___0_3" localSheetId="2">#REF!</definedName>
    <definedName name="цена___0___0_3">#REF!</definedName>
    <definedName name="цена___0___0_5" localSheetId="2">#REF!</definedName>
    <definedName name="цена___0___0_5">#REF!</definedName>
    <definedName name="цена___0___1" localSheetId="2">#REF!</definedName>
    <definedName name="цена___0___1">#REF!</definedName>
    <definedName name="цена___0___1___0" localSheetId="2">#REF!</definedName>
    <definedName name="цена___0___1___0">#REF!</definedName>
    <definedName name="цена___0___10" localSheetId="2">#REF!</definedName>
    <definedName name="цена___0___10">#REF!</definedName>
    <definedName name="цена___0___12" localSheetId="2">#REF!</definedName>
    <definedName name="цена___0___12">#REF!</definedName>
    <definedName name="цена___0___2" localSheetId="2">#REF!</definedName>
    <definedName name="цена___0___2">#REF!</definedName>
    <definedName name="цена___0___2___0" localSheetId="2">#REF!</definedName>
    <definedName name="цена___0___2___0">#REF!</definedName>
    <definedName name="цена___0___2___0___0" localSheetId="2">#REF!</definedName>
    <definedName name="цена___0___2___0___0">#REF!</definedName>
    <definedName name="цена___0___2___5" localSheetId="2">#REF!</definedName>
    <definedName name="цена___0___2___5">#REF!</definedName>
    <definedName name="цена___0___2_1" localSheetId="2">#REF!</definedName>
    <definedName name="цена___0___2_1">#REF!</definedName>
    <definedName name="цена___0___2_3" localSheetId="2">#REF!</definedName>
    <definedName name="цена___0___2_3">#REF!</definedName>
    <definedName name="цена___0___2_5" localSheetId="2">#REF!</definedName>
    <definedName name="цена___0___2_5">#REF!</definedName>
    <definedName name="цена___0___3" localSheetId="2">#REF!</definedName>
    <definedName name="цена___0___3">#REF!</definedName>
    <definedName name="цена___0___3___0" localSheetId="2">#REF!</definedName>
    <definedName name="цена___0___3___0">#REF!</definedName>
    <definedName name="цена___0___3___3" localSheetId="2">#REF!</definedName>
    <definedName name="цена___0___3___3">#REF!</definedName>
    <definedName name="цена___0___3___5" localSheetId="2">#REF!</definedName>
    <definedName name="цена___0___3___5">#REF!</definedName>
    <definedName name="цена___0___3_1" localSheetId="2">#REF!</definedName>
    <definedName name="цена___0___3_1">#REF!</definedName>
    <definedName name="цена___0___3_3" localSheetId="2">#REF!</definedName>
    <definedName name="цена___0___3_3">#REF!</definedName>
    <definedName name="цена___0___3_5" localSheetId="2">#REF!</definedName>
    <definedName name="цена___0___3_5">#REF!</definedName>
    <definedName name="цена___0___4" localSheetId="2">#REF!</definedName>
    <definedName name="цена___0___4">#REF!</definedName>
    <definedName name="цена___0___4___0" localSheetId="2">#REF!</definedName>
    <definedName name="цена___0___4___0">#REF!</definedName>
    <definedName name="цена___0___4___5" localSheetId="2">#REF!</definedName>
    <definedName name="цена___0___4___5">#REF!</definedName>
    <definedName name="цена___0___4_1" localSheetId="2">#REF!</definedName>
    <definedName name="цена___0___4_1">#REF!</definedName>
    <definedName name="цена___0___4_3" localSheetId="2">#REF!</definedName>
    <definedName name="цена___0___4_3">#REF!</definedName>
    <definedName name="цена___0___4_5" localSheetId="2">#REF!</definedName>
    <definedName name="цена___0___4_5">#REF!</definedName>
    <definedName name="цена___0___5" localSheetId="2">#REF!</definedName>
    <definedName name="цена___0___5">#REF!</definedName>
    <definedName name="цена___0___5___0" localSheetId="2">#REF!</definedName>
    <definedName name="цена___0___5___0">#REF!</definedName>
    <definedName name="цена___0___6" localSheetId="2">#REF!</definedName>
    <definedName name="цена___0___6">#REF!</definedName>
    <definedName name="цена___0___6___0" localSheetId="2">#REF!</definedName>
    <definedName name="цена___0___6___0">#REF!</definedName>
    <definedName name="цена___0___7" localSheetId="2">#REF!</definedName>
    <definedName name="цена___0___7">#REF!</definedName>
    <definedName name="цена___0___8" localSheetId="2">#REF!</definedName>
    <definedName name="цена___0___8">#REF!</definedName>
    <definedName name="цена___0___8___0" localSheetId="2">#REF!</definedName>
    <definedName name="цена___0___8___0">#REF!</definedName>
    <definedName name="цена___0___9">"$#ССЫЛ!.$L$1:$L$32000"</definedName>
    <definedName name="цена___0_1" localSheetId="2">#REF!</definedName>
    <definedName name="цена___0_1">#REF!</definedName>
    <definedName name="цена___0_3" localSheetId="2">#REF!</definedName>
    <definedName name="цена___0_3">#REF!</definedName>
    <definedName name="цена___0_4" localSheetId="2">#REF!</definedName>
    <definedName name="цена___0_4">#REF!</definedName>
    <definedName name="цена___0_5" localSheetId="2">#REF!</definedName>
    <definedName name="цена___0_5">#REF!</definedName>
    <definedName name="цена___1" localSheetId="2">#REF!</definedName>
    <definedName name="цена___1">#REF!</definedName>
    <definedName name="цена___1___0" localSheetId="2">#REF!</definedName>
    <definedName name="цена___1___0">#REF!</definedName>
    <definedName name="цена___1___0___0" localSheetId="2">#REF!</definedName>
    <definedName name="цена___1___0___0">#REF!</definedName>
    <definedName name="цена___1___1" localSheetId="2">#REF!</definedName>
    <definedName name="цена___1___1">#REF!</definedName>
    <definedName name="цена___1___5" localSheetId="2">#REF!</definedName>
    <definedName name="цена___1___5">#REF!</definedName>
    <definedName name="цена___1_1" localSheetId="2">#REF!</definedName>
    <definedName name="цена___1_1">#REF!</definedName>
    <definedName name="цена___1_3" localSheetId="2">#REF!</definedName>
    <definedName name="цена___1_3">#REF!</definedName>
    <definedName name="цена___1_5" localSheetId="2">#REF!</definedName>
    <definedName name="цена___1_5">#REF!</definedName>
    <definedName name="цена___10" localSheetId="2">#REF!</definedName>
    <definedName name="цена___10">#REF!</definedName>
    <definedName name="цена___10___0">NA()</definedName>
    <definedName name="цена___10___0___0" localSheetId="2">#REF!</definedName>
    <definedName name="цена___10___0___0">#REF!</definedName>
    <definedName name="цена___10___0___0___0" localSheetId="2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 localSheetId="2">#REF!</definedName>
    <definedName name="цена___10___1">#REF!</definedName>
    <definedName name="цена___10___10" localSheetId="2">#REF!</definedName>
    <definedName name="цена___10___10">#REF!</definedName>
    <definedName name="цена___10___12" localSheetId="2">#REF!</definedName>
    <definedName name="цена___10___12">#REF!</definedName>
    <definedName name="цена___10___2">NA()</definedName>
    <definedName name="цена___10___4">NA()</definedName>
    <definedName name="цена___10___5" localSheetId="2">#REF!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 localSheetId="2">#REF!</definedName>
    <definedName name="цена___10_1">#REF!</definedName>
    <definedName name="цена___10_3" localSheetId="2">#REF!</definedName>
    <definedName name="цена___10_3">#REF!</definedName>
    <definedName name="цена___10_4" localSheetId="2">#REF!</definedName>
    <definedName name="цена___10_4">#REF!</definedName>
    <definedName name="цена___10_5" localSheetId="2">#REF!</definedName>
    <definedName name="цена___10_5">#REF!</definedName>
    <definedName name="цена___11" localSheetId="2">#REF!</definedName>
    <definedName name="цена___11">#REF!</definedName>
    <definedName name="цена___11___0">NA()</definedName>
    <definedName name="цена___11___10" localSheetId="2">#REF!</definedName>
    <definedName name="цена___11___10">#REF!</definedName>
    <definedName name="цена___11___2" localSheetId="2">#REF!</definedName>
    <definedName name="цена___11___2">#REF!</definedName>
    <definedName name="цена___11___4" localSheetId="2">#REF!</definedName>
    <definedName name="цена___11___4">#REF!</definedName>
    <definedName name="цена___11___6" localSheetId="2">#REF!</definedName>
    <definedName name="цена___11___6">#REF!</definedName>
    <definedName name="цена___11___8" localSheetId="2">#REF!</definedName>
    <definedName name="цена___11___8">#REF!</definedName>
    <definedName name="цена___12">NA()</definedName>
    <definedName name="цена___2" localSheetId="2">#REF!</definedName>
    <definedName name="цена___2">#REF!</definedName>
    <definedName name="цена___2___0" localSheetId="2">#REF!</definedName>
    <definedName name="цена___2___0">#REF!</definedName>
    <definedName name="цена___2___0___0" localSheetId="2">#REF!</definedName>
    <definedName name="цена___2___0___0">#REF!</definedName>
    <definedName name="цена___2___0___0___0" localSheetId="2">#REF!</definedName>
    <definedName name="цена___2___0___0___0">#REF!</definedName>
    <definedName name="цена___2___0___0___0___0" localSheetId="2">#REF!</definedName>
    <definedName name="цена___2___0___0___0___0">#REF!</definedName>
    <definedName name="цена___2___0___0___1" localSheetId="2">#REF!</definedName>
    <definedName name="цена___2___0___0___1">#REF!</definedName>
    <definedName name="цена___2___0___0___3" localSheetId="2">#REF!</definedName>
    <definedName name="цена___2___0___0___3">#REF!</definedName>
    <definedName name="цена___2___0___0___5" localSheetId="2">#REF!</definedName>
    <definedName name="цена___2___0___0___5">#REF!</definedName>
    <definedName name="цена___2___0___0_1" localSheetId="2">#REF!</definedName>
    <definedName name="цена___2___0___0_1">#REF!</definedName>
    <definedName name="цена___2___0___0_3" localSheetId="2">#REF!</definedName>
    <definedName name="цена___2___0___0_3">#REF!</definedName>
    <definedName name="цена___2___0___0_5" localSheetId="2">#REF!</definedName>
    <definedName name="цена___2___0___0_5">#REF!</definedName>
    <definedName name="цена___2___0___1" localSheetId="2">#REF!</definedName>
    <definedName name="цена___2___0___1">#REF!</definedName>
    <definedName name="цена___2___0___3" localSheetId="2">#REF!</definedName>
    <definedName name="цена___2___0___3">#REF!</definedName>
    <definedName name="цена___2___0___5" localSheetId="2">#REF!</definedName>
    <definedName name="цена___2___0___5">#REF!</definedName>
    <definedName name="цена___2___0___6" localSheetId="2">#REF!</definedName>
    <definedName name="цена___2___0___6">#REF!</definedName>
    <definedName name="цена___2___0___7" localSheetId="2">#REF!</definedName>
    <definedName name="цена___2___0___7">#REF!</definedName>
    <definedName name="цена___2___0___8" localSheetId="2">#REF!</definedName>
    <definedName name="цена___2___0___8">#REF!</definedName>
    <definedName name="цена___2___0___9" localSheetId="2">#REF!</definedName>
    <definedName name="цена___2___0___9">#REF!</definedName>
    <definedName name="цена___2___0_1" localSheetId="2">#REF!</definedName>
    <definedName name="цена___2___0_1">#REF!</definedName>
    <definedName name="цена___2___0_3" localSheetId="2">#REF!</definedName>
    <definedName name="цена___2___0_3">#REF!</definedName>
    <definedName name="цена___2___0_5" localSheetId="2">#REF!</definedName>
    <definedName name="цена___2___0_5">#REF!</definedName>
    <definedName name="цена___2___1" localSheetId="2">#REF!</definedName>
    <definedName name="цена___2___1">#REF!</definedName>
    <definedName name="цена___2___1___0" localSheetId="2">#REF!</definedName>
    <definedName name="цена___2___1___0">#REF!</definedName>
    <definedName name="цена___2___10" localSheetId="2">#REF!</definedName>
    <definedName name="цена___2___10">#REF!</definedName>
    <definedName name="цена___2___12" localSheetId="2">#REF!</definedName>
    <definedName name="цена___2___12">#REF!</definedName>
    <definedName name="цена___2___2" localSheetId="2">#REF!</definedName>
    <definedName name="цена___2___2">#REF!</definedName>
    <definedName name="цена___2___3" localSheetId="2">#REF!</definedName>
    <definedName name="цена___2___3">#REF!</definedName>
    <definedName name="цена___2___4" localSheetId="2">#REF!</definedName>
    <definedName name="цена___2___4">#REF!</definedName>
    <definedName name="цена___2___4___0" localSheetId="2">#REF!</definedName>
    <definedName name="цена___2___4___0">#REF!</definedName>
    <definedName name="цена___2___4___5" localSheetId="2">#REF!</definedName>
    <definedName name="цена___2___4___5">#REF!</definedName>
    <definedName name="цена___2___4_1" localSheetId="2">#REF!</definedName>
    <definedName name="цена___2___4_1">#REF!</definedName>
    <definedName name="цена___2___4_3" localSheetId="2">#REF!</definedName>
    <definedName name="цена___2___4_3">#REF!</definedName>
    <definedName name="цена___2___4_5" localSheetId="2">#REF!</definedName>
    <definedName name="цена___2___4_5">#REF!</definedName>
    <definedName name="цена___2___5" localSheetId="2">#REF!</definedName>
    <definedName name="цена___2___5">#REF!</definedName>
    <definedName name="цена___2___6" localSheetId="2">#REF!</definedName>
    <definedName name="цена___2___6">#REF!</definedName>
    <definedName name="цена___2___6___0" localSheetId="2">#REF!</definedName>
    <definedName name="цена___2___6___0">#REF!</definedName>
    <definedName name="цена___2___7" localSheetId="2">#REF!</definedName>
    <definedName name="цена___2___7">#REF!</definedName>
    <definedName name="цена___2___8" localSheetId="2">#REF!</definedName>
    <definedName name="цена___2___8">#REF!</definedName>
    <definedName name="цена___2___8___0" localSheetId="2">#REF!</definedName>
    <definedName name="цена___2___8___0">#REF!</definedName>
    <definedName name="цена___2___9">"$#ССЫЛ!.$L$1:$L$32000"</definedName>
    <definedName name="цена___2_1" localSheetId="2">#REF!</definedName>
    <definedName name="цена___2_1">#REF!</definedName>
    <definedName name="цена___2_3" localSheetId="2">#REF!</definedName>
    <definedName name="цена___2_3">#REF!</definedName>
    <definedName name="цена___2_4" localSheetId="2">#REF!</definedName>
    <definedName name="цена___2_4">#REF!</definedName>
    <definedName name="цена___2_5" localSheetId="2">#REF!</definedName>
    <definedName name="цена___2_5">#REF!</definedName>
    <definedName name="цена___3" localSheetId="2">#REF!</definedName>
    <definedName name="цена___3">#REF!</definedName>
    <definedName name="цена___3___0" localSheetId="2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 localSheetId="2">#REF!</definedName>
    <definedName name="цена___3___0___5">#REF!</definedName>
    <definedName name="цена___3___0_1">NA()</definedName>
    <definedName name="цена___3___0_3">NA()</definedName>
    <definedName name="цена___3___0_5" localSheetId="2">#REF!</definedName>
    <definedName name="цена___3___0_5">#REF!</definedName>
    <definedName name="цена___3___1" localSheetId="2">#REF!</definedName>
    <definedName name="цена___3___1">#REF!</definedName>
    <definedName name="цена___3___10" localSheetId="2">#REF!</definedName>
    <definedName name="цена___3___10">#REF!</definedName>
    <definedName name="цена___3___2" localSheetId="2">#REF!</definedName>
    <definedName name="цена___3___2">#REF!</definedName>
    <definedName name="цена___3___3" localSheetId="2">#REF!</definedName>
    <definedName name="цена___3___3">#REF!</definedName>
    <definedName name="цена___3___4" localSheetId="2">#REF!</definedName>
    <definedName name="цена___3___4">#REF!</definedName>
    <definedName name="цена___3___4___0" localSheetId="2">#REF!</definedName>
    <definedName name="цена___3___4___0">#REF!</definedName>
    <definedName name="цена___3___5" localSheetId="2">#REF!</definedName>
    <definedName name="цена___3___5">#REF!</definedName>
    <definedName name="цена___3___6" localSheetId="2">#REF!</definedName>
    <definedName name="цена___3___6">#REF!</definedName>
    <definedName name="цена___3___8" localSheetId="2">#REF!</definedName>
    <definedName name="цена___3___8">#REF!</definedName>
    <definedName name="цена___3___8___0" localSheetId="2">#REF!</definedName>
    <definedName name="цена___3___8___0">#REF!</definedName>
    <definedName name="цена___3___9" localSheetId="2">#REF!</definedName>
    <definedName name="цена___3___9">#REF!</definedName>
    <definedName name="цена___3_1" localSheetId="2">#REF!</definedName>
    <definedName name="цена___3_1">#REF!</definedName>
    <definedName name="цена___3_3" localSheetId="2">#REF!</definedName>
    <definedName name="цена___3_3">#REF!</definedName>
    <definedName name="цена___3_5" localSheetId="2">#REF!</definedName>
    <definedName name="цена___3_5">#REF!</definedName>
    <definedName name="цена___4" localSheetId="2">#REF!</definedName>
    <definedName name="цена___4">#REF!</definedName>
    <definedName name="цена___4___0">NA()</definedName>
    <definedName name="цена___4___0___0" localSheetId="2">#REF!</definedName>
    <definedName name="цена___4___0___0">#REF!</definedName>
    <definedName name="цена___4___0___0___0" localSheetId="2">#REF!</definedName>
    <definedName name="цена___4___0___0___0">#REF!</definedName>
    <definedName name="цена___4___0___0___0___0" localSheetId="2">#REF!</definedName>
    <definedName name="цена___4___0___0___0___0">#REF!</definedName>
    <definedName name="цена___4___0___0___1" localSheetId="2">#REF!</definedName>
    <definedName name="цена___4___0___0___1">#REF!</definedName>
    <definedName name="цена___4___0___0___3" localSheetId="2">#REF!</definedName>
    <definedName name="цена___4___0___0___3">#REF!</definedName>
    <definedName name="цена___4___0___0___5" localSheetId="2">#REF!</definedName>
    <definedName name="цена___4___0___0___5">#REF!</definedName>
    <definedName name="цена___4___0___0_1" localSheetId="2">#REF!</definedName>
    <definedName name="цена___4___0___0_1">#REF!</definedName>
    <definedName name="цена___4___0___0_3" localSheetId="2">#REF!</definedName>
    <definedName name="цена___4___0___0_3">#REF!</definedName>
    <definedName name="цена___4___0___0_5" localSheetId="2">#REF!</definedName>
    <definedName name="цена___4___0___0_5">#REF!</definedName>
    <definedName name="цена___4___0___1" localSheetId="2">#REF!</definedName>
    <definedName name="цена___4___0___1">#REF!</definedName>
    <definedName name="цена___4___0___3" localSheetId="2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 localSheetId="2">#REF!</definedName>
    <definedName name="цена___4___0_1">#REF!</definedName>
    <definedName name="цена___4___0_3" localSheetId="2">#REF!</definedName>
    <definedName name="цена___4___0_3">#REF!</definedName>
    <definedName name="цена___4___0_5">NA()</definedName>
    <definedName name="цена___4___1" localSheetId="2">#REF!</definedName>
    <definedName name="цена___4___1">#REF!</definedName>
    <definedName name="цена___4___10" localSheetId="2">#REF!</definedName>
    <definedName name="цена___4___10">#REF!</definedName>
    <definedName name="цена___4___12" localSheetId="2">#REF!</definedName>
    <definedName name="цена___4___12">#REF!</definedName>
    <definedName name="цена___4___2" localSheetId="2">#REF!</definedName>
    <definedName name="цена___4___2">#REF!</definedName>
    <definedName name="цена___4___3" localSheetId="2">#REF!</definedName>
    <definedName name="цена___4___3">#REF!</definedName>
    <definedName name="цена___4___3___0" localSheetId="2">#REF!</definedName>
    <definedName name="цена___4___3___0">#REF!</definedName>
    <definedName name="цена___4___4" localSheetId="2">#REF!</definedName>
    <definedName name="цена___4___4">#REF!</definedName>
    <definedName name="цена___4___5" localSheetId="2">#REF!</definedName>
    <definedName name="цена___4___5">#REF!</definedName>
    <definedName name="цена___4___6" localSheetId="2">#REF!</definedName>
    <definedName name="цена___4___6">#REF!</definedName>
    <definedName name="цена___4___6___0" localSheetId="2">#REF!</definedName>
    <definedName name="цена___4___6___0">#REF!</definedName>
    <definedName name="цена___4___7" localSheetId="2">#REF!</definedName>
    <definedName name="цена___4___7">#REF!</definedName>
    <definedName name="цена___4___8" localSheetId="2">#REF!</definedName>
    <definedName name="цена___4___8">#REF!</definedName>
    <definedName name="цена___4___8___0" localSheetId="2">#REF!</definedName>
    <definedName name="цена___4___8___0">#REF!</definedName>
    <definedName name="цена___4___9">"$#ССЫЛ!.$L$1:$L$32000"</definedName>
    <definedName name="цена___4_1" localSheetId="2">#REF!</definedName>
    <definedName name="цена___4_1">#REF!</definedName>
    <definedName name="цена___4_3">NA()</definedName>
    <definedName name="цена___4_4" localSheetId="2">#REF!</definedName>
    <definedName name="цена___4_4">#REF!</definedName>
    <definedName name="цена___4_5" localSheetId="2">#REF!</definedName>
    <definedName name="цена___4_5">#REF!</definedName>
    <definedName name="цена___5">NA()</definedName>
    <definedName name="цена___5___0" localSheetId="2">#REF!</definedName>
    <definedName name="цена___5___0">#REF!</definedName>
    <definedName name="цена___5___0___0" localSheetId="2">#REF!</definedName>
    <definedName name="цена___5___0___0">#REF!</definedName>
    <definedName name="цена___5___0___0___0" localSheetId="2">#REF!</definedName>
    <definedName name="цена___5___0___0___0">#REF!</definedName>
    <definedName name="цена___5___0___0___0___0" localSheetId="2">#REF!</definedName>
    <definedName name="цена___5___0___0___0___0">#REF!</definedName>
    <definedName name="цена___5___0___1" localSheetId="2">#REF!</definedName>
    <definedName name="цена___5___0___1">#REF!</definedName>
    <definedName name="цена___5___0___5" localSheetId="2">#REF!</definedName>
    <definedName name="цена___5___0___5">#REF!</definedName>
    <definedName name="цена___5___0_1" localSheetId="2">#REF!</definedName>
    <definedName name="цена___5___0_1">#REF!</definedName>
    <definedName name="цена___5___0_3" localSheetId="2">#REF!</definedName>
    <definedName name="цена___5___0_3">#REF!</definedName>
    <definedName name="цена___5___0_5" localSheetId="2">#REF!</definedName>
    <definedName name="цена___5___0_5">#REF!</definedName>
    <definedName name="цена___5___1" localSheetId="2">#REF!</definedName>
    <definedName name="цена___5___1">#REF!</definedName>
    <definedName name="цена___5___3">NA()</definedName>
    <definedName name="цена___5___5">NA()</definedName>
    <definedName name="цена___5_1" localSheetId="2">#REF!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 localSheetId="2">#REF!</definedName>
    <definedName name="цена___6___0">#REF!</definedName>
    <definedName name="цена___6___0___0" localSheetId="2">#REF!</definedName>
    <definedName name="цена___6___0___0">#REF!</definedName>
    <definedName name="цена___6___0___0___0" localSheetId="2">#REF!</definedName>
    <definedName name="цена___6___0___0___0">#REF!</definedName>
    <definedName name="цена___6___0___0___0___0" localSheetId="2">#REF!</definedName>
    <definedName name="цена___6___0___0___0___0">#REF!</definedName>
    <definedName name="цена___6___0___1" localSheetId="2">#REF!</definedName>
    <definedName name="цена___6___0___1">#REF!</definedName>
    <definedName name="цена___6___0___3" localSheetId="2">#REF!</definedName>
    <definedName name="цена___6___0___3">#REF!</definedName>
    <definedName name="цена___6___0___5" localSheetId="2">#REF!</definedName>
    <definedName name="цена___6___0___5">#REF!</definedName>
    <definedName name="цена___6___0_1" localSheetId="2">#REF!</definedName>
    <definedName name="цена___6___0_1">#REF!</definedName>
    <definedName name="цена___6___0_3" localSheetId="2">#REF!</definedName>
    <definedName name="цена___6___0_3">#REF!</definedName>
    <definedName name="цена___6___0_5" localSheetId="2">#REF!</definedName>
    <definedName name="цена___6___0_5">#REF!</definedName>
    <definedName name="цена___6___1" localSheetId="2">#REF!</definedName>
    <definedName name="цена___6___1">#REF!</definedName>
    <definedName name="цена___6___10" localSheetId="2">#REF!</definedName>
    <definedName name="цена___6___10">#REF!</definedName>
    <definedName name="цена___6___12" localSheetId="2">#REF!</definedName>
    <definedName name="цена___6___12">#REF!</definedName>
    <definedName name="цена___6___2" localSheetId="2">#REF!</definedName>
    <definedName name="цена___6___2">#REF!</definedName>
    <definedName name="цена___6___3" localSheetId="2">#REF!</definedName>
    <definedName name="цена___6___3">#REF!</definedName>
    <definedName name="цена___6___4" localSheetId="2">#REF!</definedName>
    <definedName name="цена___6___4">#REF!</definedName>
    <definedName name="цена___6___5">NA()</definedName>
    <definedName name="цена___6___6" localSheetId="2">#REF!</definedName>
    <definedName name="цена___6___6">#REF!</definedName>
    <definedName name="цена___6___6___0" localSheetId="2">#REF!</definedName>
    <definedName name="цена___6___6___0">#REF!</definedName>
    <definedName name="цена___6___7">NA()</definedName>
    <definedName name="цена___6___8" localSheetId="2">#REF!</definedName>
    <definedName name="цена___6___8">#REF!</definedName>
    <definedName name="цена___6___8___0" localSheetId="2">#REF!</definedName>
    <definedName name="цена___6___8___0">#REF!</definedName>
    <definedName name="цена___6___9">"$#ССЫЛ!.$L$1:$L$32000"</definedName>
    <definedName name="цена___6_1">NA()</definedName>
    <definedName name="цена___6_3" localSheetId="2">#REF!</definedName>
    <definedName name="цена___6_3">#REF!</definedName>
    <definedName name="цена___6_4">NA()</definedName>
    <definedName name="цена___6_5">NA()</definedName>
    <definedName name="цена___7" localSheetId="2">#REF!</definedName>
    <definedName name="цена___7">#REF!</definedName>
    <definedName name="цена___7___0" localSheetId="2">#REF!</definedName>
    <definedName name="цена___7___0">#REF!</definedName>
    <definedName name="цена___7___0___0" localSheetId="2">#REF!</definedName>
    <definedName name="цена___7___0___0">#REF!</definedName>
    <definedName name="цена___7___10" localSheetId="2">#REF!</definedName>
    <definedName name="цена___7___10">#REF!</definedName>
    <definedName name="цена___7___2" localSheetId="2">#REF!</definedName>
    <definedName name="цена___7___2">#REF!</definedName>
    <definedName name="цена___7___4" localSheetId="2">#REF!</definedName>
    <definedName name="цена___7___4">#REF!</definedName>
    <definedName name="цена___7___6" localSheetId="2">#REF!</definedName>
    <definedName name="цена___7___6">#REF!</definedName>
    <definedName name="цена___7___8" localSheetId="2">#REF!</definedName>
    <definedName name="цена___7___8">#REF!</definedName>
    <definedName name="цена___8" localSheetId="2">#REF!</definedName>
    <definedName name="цена___8">#REF!</definedName>
    <definedName name="цена___8___0" localSheetId="2">#REF!</definedName>
    <definedName name="цена___8___0">#REF!</definedName>
    <definedName name="цена___8___0___0" localSheetId="2">#REF!</definedName>
    <definedName name="цена___8___0___0">#REF!</definedName>
    <definedName name="цена___8___0___0___0" localSheetId="2">#REF!</definedName>
    <definedName name="цена___8___0___0___0">#REF!</definedName>
    <definedName name="цена___8___0___0___0___0" localSheetId="2">#REF!</definedName>
    <definedName name="цена___8___0___0___0___0">#REF!</definedName>
    <definedName name="цена___8___0___1" localSheetId="2">#REF!</definedName>
    <definedName name="цена___8___0___1">#REF!</definedName>
    <definedName name="цена___8___0___5" localSheetId="2">#REF!</definedName>
    <definedName name="цена___8___0___5">#REF!</definedName>
    <definedName name="цена___8___0_1" localSheetId="2">#REF!</definedName>
    <definedName name="цена___8___0_1">#REF!</definedName>
    <definedName name="цена___8___0_3" localSheetId="2">#REF!</definedName>
    <definedName name="цена___8___0_3">#REF!</definedName>
    <definedName name="цена___8___0_5" localSheetId="2">#REF!</definedName>
    <definedName name="цена___8___0_5">#REF!</definedName>
    <definedName name="цена___8___1" localSheetId="2">#REF!</definedName>
    <definedName name="цена___8___1">#REF!</definedName>
    <definedName name="цена___8___10" localSheetId="2">#REF!</definedName>
    <definedName name="цена___8___10">#REF!</definedName>
    <definedName name="цена___8___12" localSheetId="2">#REF!</definedName>
    <definedName name="цена___8___12">#REF!</definedName>
    <definedName name="цена___8___2" localSheetId="2">#REF!</definedName>
    <definedName name="цена___8___2">#REF!</definedName>
    <definedName name="цена___8___4" localSheetId="2">#REF!</definedName>
    <definedName name="цена___8___4">#REF!</definedName>
    <definedName name="цена___8___5" localSheetId="2">#REF!</definedName>
    <definedName name="цена___8___5">#REF!</definedName>
    <definedName name="цена___8___6" localSheetId="2">#REF!</definedName>
    <definedName name="цена___8___6">#REF!</definedName>
    <definedName name="цена___8___6___0" localSheetId="2">#REF!</definedName>
    <definedName name="цена___8___6___0">#REF!</definedName>
    <definedName name="цена___8___7" localSheetId="2">#REF!</definedName>
    <definedName name="цена___8___7">#REF!</definedName>
    <definedName name="цена___8___8" localSheetId="2">#REF!</definedName>
    <definedName name="цена___8___8">#REF!</definedName>
    <definedName name="цена___8___8___0" localSheetId="2">#REF!</definedName>
    <definedName name="цена___8___8___0">#REF!</definedName>
    <definedName name="цена___8___9">"$#ССЫЛ!.$L$1:$L$32000"</definedName>
    <definedName name="цена___8_1" localSheetId="2">#REF!</definedName>
    <definedName name="цена___8_1">#REF!</definedName>
    <definedName name="цена___8_3" localSheetId="2">#REF!</definedName>
    <definedName name="цена___8_3">#REF!</definedName>
    <definedName name="цена___8_4" localSheetId="2">#REF!</definedName>
    <definedName name="цена___8_4">#REF!</definedName>
    <definedName name="цена___8_5" localSheetId="2">#REF!</definedName>
    <definedName name="цена___8_5">#REF!</definedName>
    <definedName name="цена___9" localSheetId="2">#REF!</definedName>
    <definedName name="цена___9">#REF!</definedName>
    <definedName name="цена___9___0" localSheetId="2">#REF!</definedName>
    <definedName name="цена___9___0">#REF!</definedName>
    <definedName name="цена___9___0___0" localSheetId="2">#REF!</definedName>
    <definedName name="цена___9___0___0">#REF!</definedName>
    <definedName name="цена___9___0___0___0" localSheetId="2">#REF!</definedName>
    <definedName name="цена___9___0___0___0">#REF!</definedName>
    <definedName name="цена___9___0___0___0___0" localSheetId="2">#REF!</definedName>
    <definedName name="цена___9___0___0___0___0">#REF!</definedName>
    <definedName name="цена___9___0___5" localSheetId="2">#REF!</definedName>
    <definedName name="цена___9___0___5">#REF!</definedName>
    <definedName name="цена___9___0_3" localSheetId="2">#REF!</definedName>
    <definedName name="цена___9___0_3">#REF!</definedName>
    <definedName name="цена___9___0_5" localSheetId="2">#REF!</definedName>
    <definedName name="цена___9___0_5">#REF!</definedName>
    <definedName name="цена___9___10" localSheetId="2">#REF!</definedName>
    <definedName name="цена___9___10">#REF!</definedName>
    <definedName name="цена___9___2" localSheetId="2">#REF!</definedName>
    <definedName name="цена___9___2">#REF!</definedName>
    <definedName name="цена___9___4" localSheetId="2">#REF!</definedName>
    <definedName name="цена___9___4">#REF!</definedName>
    <definedName name="цена___9___5" localSheetId="2">#REF!</definedName>
    <definedName name="цена___9___5">#REF!</definedName>
    <definedName name="цена___9___6" localSheetId="2">#REF!</definedName>
    <definedName name="цена___9___6">#REF!</definedName>
    <definedName name="цена___9___8" localSheetId="2">#REF!</definedName>
    <definedName name="цена___9___8">#REF!</definedName>
    <definedName name="цена___9_1" localSheetId="2">#REF!</definedName>
    <definedName name="цена___9_1">#REF!</definedName>
    <definedName name="цена___9_3" localSheetId="2">#REF!</definedName>
    <definedName name="цена___9_3">#REF!</definedName>
    <definedName name="цена___9_5" localSheetId="2">#REF!</definedName>
    <definedName name="цена___9_5">#REF!</definedName>
    <definedName name="цена_1">NA()</definedName>
    <definedName name="цена_2" localSheetId="2">#REF!</definedName>
    <definedName name="цена_2">#REF!</definedName>
    <definedName name="цена_3" localSheetId="2">#REF!</definedName>
    <definedName name="цена_3">#REF!</definedName>
    <definedName name="цена_4">NA()</definedName>
    <definedName name="цена_5">NA()</definedName>
    <definedName name="цуйцуцйув" localSheetId="2" hidden="1">{#N/A,#N/A,FALSE,"Шаблон_Спец1"}</definedName>
    <definedName name="цуйцуцйув" hidden="1">{#N/A,#N/A,FALSE,"Шаблон_Спец1"}</definedName>
    <definedName name="цук" localSheetId="2">#REF!</definedName>
    <definedName name="цук">#REF!</definedName>
    <definedName name="цццц" localSheetId="2" hidden="1">{#N/A,#N/A,FALSE,"Шаблон_Спец1"}</definedName>
    <definedName name="цццц" hidden="1">{#N/A,#N/A,FALSE,"Шаблон_Спец1"}</definedName>
    <definedName name="ццццц" localSheetId="2" hidden="1">{#N/A,#N/A,FALSE,"Шаблон_Спец1"}</definedName>
    <definedName name="ццццц" hidden="1">{#N/A,#N/A,FALSE,"Шаблон_Спец1"}</definedName>
    <definedName name="цы" localSheetId="2">#REF!</definedName>
    <definedName name="цы">#REF!</definedName>
    <definedName name="чс" localSheetId="2">#REF!</definedName>
    <definedName name="чс">#REF!</definedName>
    <definedName name="чть" localSheetId="2">#REF!</definedName>
    <definedName name="чть">#REF!</definedName>
    <definedName name="ччч" localSheetId="2" hidden="1">{#N/A,#N/A,FALSE,"Шаблон_Спец1"}</definedName>
    <definedName name="ччч" hidden="1">{#N/A,#N/A,FALSE,"Шаблон_Спец1"}</definedName>
    <definedName name="Шкафы_ТМ" localSheetId="2">#REF!</definedName>
    <definedName name="Шкафы_ТМ">#REF!</definedName>
    <definedName name="шлд" localSheetId="2">'[93]93-110'!#REF!</definedName>
    <definedName name="шлд">'[93]93-110'!#REF!</definedName>
    <definedName name="шщззхъх" localSheetId="2">#REF!</definedName>
    <definedName name="шщззхъх">#REF!</definedName>
    <definedName name="щщ" localSheetId="2">#REF!</definedName>
    <definedName name="щщ">#REF!</definedName>
    <definedName name="ъхз" localSheetId="2">#REF!</definedName>
    <definedName name="ъхз">#REF!</definedName>
    <definedName name="ы" localSheetId="2">#REF!</definedName>
    <definedName name="ы">#REF!</definedName>
    <definedName name="ыв" localSheetId="2">[37]ПДР!#REF!</definedName>
    <definedName name="ыв">[37]ПДР!#REF!</definedName>
    <definedName name="ЫВGGGGGGGGGGGGGGG" localSheetId="2">#REF!</definedName>
    <definedName name="ЫВGGGGGGGGGGGGGGG">#REF!</definedName>
    <definedName name="ыы" localSheetId="2">#REF!</definedName>
    <definedName name="ыы">#REF!</definedName>
    <definedName name="ыыы" localSheetId="2" hidden="1">{#N/A,#N/A,FALSE,"Шаблон_Спец1"}</definedName>
    <definedName name="ыыы" hidden="1">{#N/A,#N/A,FALSE,"Шаблон_Спец1"}</definedName>
    <definedName name="ыыыы" localSheetId="2" hidden="1">{#N/A,#N/A,FALSE,"Шаблон_Спец1"}</definedName>
    <definedName name="ыыыы" hidden="1">{#N/A,#N/A,FALSE,"Шаблон_Спец1"}</definedName>
    <definedName name="ыыыыы" localSheetId="2" hidden="1">{#N/A,#N/A,FALSE,"Шаблон_Спец1"}</definedName>
    <definedName name="ыыыыы" hidden="1">{#N/A,#N/A,FALSE,"Шаблон_Спец1"}</definedName>
    <definedName name="ыыыыыы" localSheetId="2" hidden="1">{#N/A,#N/A,FALSE,"Шаблон_Спец1"}</definedName>
    <definedName name="ыыыыыы" hidden="1">{#N/A,#N/A,FALSE,"Шаблон_Спец1"}</definedName>
    <definedName name="ыыыыыыыы" localSheetId="2" hidden="1">{#N/A,#N/A,FALSE,"Шаблон_Спец1"}</definedName>
    <definedName name="ыыыыыыыы" hidden="1">{#N/A,#N/A,FALSE,"Шаблон_Спец1"}</definedName>
    <definedName name="ьтол">[55]Смета!$D$11</definedName>
    <definedName name="эк" localSheetId="2">#REF!</definedName>
    <definedName name="эк">#REF!</definedName>
    <definedName name="эк1" localSheetId="2">#REF!</definedName>
    <definedName name="эк1">#REF!</definedName>
    <definedName name="эко" localSheetId="2">#REF!</definedName>
    <definedName name="эко">#REF!</definedName>
    <definedName name="эко___0" localSheetId="2">#REF!</definedName>
    <definedName name="эко___0">#REF!</definedName>
    <definedName name="эко___4" localSheetId="2">#REF!</definedName>
    <definedName name="эко___4">#REF!</definedName>
    <definedName name="эко___5" localSheetId="2">#REF!</definedName>
    <definedName name="эко___5">#REF!</definedName>
    <definedName name="эко___6" localSheetId="2">#REF!</definedName>
    <definedName name="эко___6">#REF!</definedName>
    <definedName name="эко___7" localSheetId="2">#REF!</definedName>
    <definedName name="эко___7">#REF!</definedName>
    <definedName name="эко___8" localSheetId="2">#REF!</definedName>
    <definedName name="эко___8">#REF!</definedName>
    <definedName name="эко___9" localSheetId="2">#REF!</definedName>
    <definedName name="эко___9">#REF!</definedName>
    <definedName name="эко_1" localSheetId="2">#REF!</definedName>
    <definedName name="эко_1">#REF!</definedName>
    <definedName name="эко_3" localSheetId="2">#REF!</definedName>
    <definedName name="эко_3">#REF!</definedName>
    <definedName name="эко_4" localSheetId="2">#REF!</definedName>
    <definedName name="эко_4">#REF!</definedName>
    <definedName name="эко_5" localSheetId="2">#REF!</definedName>
    <definedName name="эко_5">#REF!</definedName>
    <definedName name="эко1" localSheetId="2">#REF!</definedName>
    <definedName name="эко1">#REF!</definedName>
    <definedName name="экол.1" localSheetId="2">[79]топография!#REF!</definedName>
    <definedName name="экол.1">[79]топография!#REF!</definedName>
    <definedName name="экол1" localSheetId="2">#REF!</definedName>
    <definedName name="экол1">#REF!</definedName>
    <definedName name="экол2" localSheetId="2">#REF!</definedName>
    <definedName name="экол2">#REF!</definedName>
    <definedName name="эколог" localSheetId="2">#REF!</definedName>
    <definedName name="эколог">#REF!</definedName>
    <definedName name="экология">NA()</definedName>
    <definedName name="Экспер.отчета" localSheetId="2" hidden="1">{#N/A,#N/A,FALSE,"Акт-Смета"}</definedName>
    <definedName name="Экспер.отчета" hidden="1">{#N/A,#N/A,FALSE,"Акт-Смета"}</definedName>
    <definedName name="ЭлеСи">[94]Коэфф1.!$E$7</definedName>
    <definedName name="ЭлеСи_1" localSheetId="2">#REF!</definedName>
    <definedName name="ЭлеСи_1">#REF!</definedName>
    <definedName name="ЭЛСИ_Т" localSheetId="2">#REF!</definedName>
    <definedName name="ЭЛСИ_Т">#REF!</definedName>
    <definedName name="эхз" localSheetId="2">#REF!</definedName>
    <definedName name="эхз">#REF!</definedName>
    <definedName name="эээ">[95]свод!$A$7</definedName>
    <definedName name="юрубчен_" localSheetId="2" hidden="1">{#N/A,#N/A,FALSE,"Акт-Смета"}</definedName>
    <definedName name="юрубчен_" hidden="1">{#N/A,#N/A,FALSE,"Акт-Смета"}</definedName>
    <definedName name="ЮФУ" localSheetId="2">#REF!</definedName>
    <definedName name="ЮФУ">#REF!</definedName>
    <definedName name="ЮФУ2" localSheetId="2">#REF!</definedName>
    <definedName name="ЮФУ2">#REF!</definedName>
    <definedName name="ячсвивыкр" localSheetId="2" hidden="1">{#N/A,#N/A,FALSE,"Шаблон_Спец1"}</definedName>
    <definedName name="ячсвивыкр" hidden="1">{#N/A,#N/A,FALSE,"Шаблон_Спец1"}</definedName>
    <definedName name="яя" localSheetId="2" hidden="1">{#N/A,#N/A,FALSE,"Акт-Смета"}</definedName>
    <definedName name="яя" hidden="1">{#N/A,#N/A,FALSE,"Акт-Смета"}</definedName>
    <definedName name="ЯЯЯ" localSheetId="2">[34]топография!#REF!</definedName>
    <definedName name="ЯЯЯ">[34]топография!#REF!</definedName>
    <definedName name="ЯЯЯЯ">#N/A</definedName>
  </definedNames>
  <calcPr calcId="145621" refMode="R1C1" iterateDelta="1E-4"/>
</workbook>
</file>

<file path=xl/calcChain.xml><?xml version="1.0" encoding="utf-8"?>
<calcChain xmlns="http://schemas.openxmlformats.org/spreadsheetml/2006/main">
  <c r="B13" i="12" l="1"/>
  <c r="F19" i="8"/>
  <c r="E19" i="8"/>
  <c r="D19" i="8"/>
  <c r="N45" i="14"/>
  <c r="M45" i="14"/>
  <c r="E45" i="14"/>
  <c r="E35" i="14"/>
  <c r="M35" i="14" s="1"/>
  <c r="N28" i="14"/>
  <c r="M28" i="14"/>
  <c r="E28" i="14"/>
  <c r="B25" i="14"/>
  <c r="E24" i="14"/>
  <c r="M24" i="14" s="1"/>
  <c r="C22" i="14"/>
  <c r="E40" i="14" s="1"/>
  <c r="C21" i="14"/>
  <c r="E36" i="14" s="1"/>
  <c r="M36" i="14" s="1"/>
  <c r="N36" i="14" s="1"/>
  <c r="P19" i="14"/>
  <c r="C18" i="14"/>
  <c r="N35" i="14" l="1"/>
  <c r="E41" i="14"/>
  <c r="M41" i="14" s="1"/>
  <c r="N41" i="14" s="1"/>
  <c r="M40" i="14"/>
  <c r="N24" i="14"/>
  <c r="G24" i="14"/>
  <c r="E26" i="14"/>
  <c r="E27" i="14"/>
  <c r="E37" i="14"/>
  <c r="M37" i="14" s="1"/>
  <c r="N37" i="14" s="1"/>
  <c r="B29" i="14"/>
  <c r="G28" i="14" s="1"/>
  <c r="G26" i="14"/>
  <c r="M27" i="14"/>
  <c r="N27" i="14" s="1"/>
  <c r="B9" i="12"/>
  <c r="R31" i="13"/>
  <c r="R30" i="13"/>
  <c r="E31" i="13"/>
  <c r="E30" i="13"/>
  <c r="H70" i="10"/>
  <c r="F18" i="8"/>
  <c r="E18" i="8"/>
  <c r="D18" i="8"/>
  <c r="F14" i="13"/>
  <c r="I14" i="13"/>
  <c r="R14" i="13" s="1"/>
  <c r="R24" i="13" s="1"/>
  <c r="R25" i="13" s="1"/>
  <c r="K14" i="13"/>
  <c r="M14" i="13"/>
  <c r="G15" i="13"/>
  <c r="I15" i="13"/>
  <c r="K15" i="13"/>
  <c r="M15" i="13"/>
  <c r="O15" i="13"/>
  <c r="N40" i="14" l="1"/>
  <c r="M38" i="14"/>
  <c r="E42" i="14" s="1"/>
  <c r="M42" i="14" s="1"/>
  <c r="N42" i="14" s="1"/>
  <c r="M26" i="14"/>
  <c r="N38" i="14"/>
  <c r="R26" i="13"/>
  <c r="M43" i="14" l="1"/>
  <c r="N26" i="14"/>
  <c r="N30" i="14" s="1"/>
  <c r="M30" i="14"/>
  <c r="N43" i="14"/>
  <c r="R27" i="13"/>
  <c r="F15" i="11"/>
  <c r="H15" i="11"/>
  <c r="J15" i="11"/>
  <c r="L15" i="11"/>
  <c r="N15" i="11"/>
  <c r="C27" i="10"/>
  <c r="H60" i="10"/>
  <c r="H67" i="10" s="1"/>
  <c r="C54" i="10"/>
  <c r="C53" i="10"/>
  <c r="C52" i="10"/>
  <c r="C51" i="10"/>
  <c r="C45" i="10"/>
  <c r="C44" i="10"/>
  <c r="C43" i="10" s="1"/>
  <c r="C41" i="10"/>
  <c r="C30" i="10"/>
  <c r="C26" i="10"/>
  <c r="C29" i="10" s="1"/>
  <c r="M31" i="14" l="1"/>
  <c r="N31" i="14" s="1"/>
  <c r="N33" i="14" s="1"/>
  <c r="M32" i="14"/>
  <c r="N32" i="14" s="1"/>
  <c r="E31" i="14"/>
  <c r="M46" i="14"/>
  <c r="E46" i="14"/>
  <c r="R28" i="13"/>
  <c r="R29" i="13" s="1"/>
  <c r="H50" i="10"/>
  <c r="Q15" i="11"/>
  <c r="Q23" i="11" s="1"/>
  <c r="Q24" i="11" s="1"/>
  <c r="D21" i="8" s="1"/>
  <c r="H25" i="10"/>
  <c r="H35" i="10" s="1"/>
  <c r="H36" i="10" s="1"/>
  <c r="C42" i="10"/>
  <c r="H39" i="10" s="1"/>
  <c r="H59" i="10" s="1"/>
  <c r="H68" i="10" s="1"/>
  <c r="N46" i="14" l="1"/>
  <c r="N47" i="14" s="1"/>
  <c r="N48" i="14" s="1"/>
  <c r="N49" i="14" s="1"/>
  <c r="N50" i="14" s="1"/>
  <c r="N51" i="14" s="1"/>
  <c r="M47" i="14"/>
  <c r="M33" i="14"/>
  <c r="M48" i="14" s="1"/>
  <c r="M49" i="14" s="1"/>
  <c r="E32" i="14"/>
  <c r="Q25" i="11"/>
  <c r="H69" i="10"/>
  <c r="D20" i="8" s="1"/>
  <c r="Q26" i="11" l="1"/>
  <c r="F21" i="8" s="1"/>
  <c r="E21" i="8"/>
  <c r="E71" i="10"/>
  <c r="H71" i="10"/>
  <c r="H72" i="10" l="1"/>
  <c r="F20" i="8" s="1"/>
  <c r="E20" i="8"/>
  <c r="B16" i="12" l="1"/>
  <c r="B12" i="12" l="1"/>
  <c r="B19" i="12" s="1"/>
  <c r="B24" i="12" l="1"/>
  <c r="D22" i="8" s="1"/>
  <c r="D23" i="8" s="1"/>
  <c r="B25" i="12" l="1"/>
  <c r="E22" i="8" s="1"/>
  <c r="E23" i="8" s="1"/>
  <c r="B26" i="12" l="1"/>
  <c r="F22" i="8" s="1"/>
  <c r="F23" i="8" s="1"/>
</calcChain>
</file>

<file path=xl/sharedStrings.xml><?xml version="1.0" encoding="utf-8"?>
<sst xmlns="http://schemas.openxmlformats.org/spreadsheetml/2006/main" count="347" uniqueCount="261">
  <si>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</si>
  <si>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</si>
  <si>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</si>
  <si>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</si>
  <si>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</si>
  <si>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</si>
  <si>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</si>
  <si>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</si>
  <si>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</si>
  <si>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</si>
  <si>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</si>
  <si>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Проектная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</si>
  <si>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</si>
  <si>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</si>
  <si>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</si>
  <si>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</si>
  <si>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</si>
  <si>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</si>
  <si>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</si>
  <si>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</si>
  <si>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</si>
  <si>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</si>
  <si>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</si>
  <si>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</si>
  <si>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</si>
  <si>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Итого</t>
  </si>
  <si>
    <t>9</t>
  </si>
  <si>
    <t>Виды работ</t>
  </si>
  <si>
    <t>Объемы</t>
  </si>
  <si>
    <t>Обоснование стоимости</t>
  </si>
  <si>
    <t>Исходные данные</t>
  </si>
  <si>
    <t>Общая площадь участков, га</t>
  </si>
  <si>
    <t>х</t>
  </si>
  <si>
    <t>Итого:</t>
  </si>
  <si>
    <t>Итого по смете: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</si>
  <si>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</si>
  <si>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</si>
  <si>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</si>
  <si>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</si>
  <si>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</si>
  <si>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</si>
  <si>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</si>
  <si>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</si>
  <si>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</si>
  <si>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</si>
  <si>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</si>
  <si>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</si>
  <si>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</si>
  <si>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</si>
  <si>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</si>
  <si>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</si>
  <si>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</si>
  <si>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</si>
  <si>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</si>
  <si>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</si>
  <si>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</si>
  <si>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</si>
  <si>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</si>
  <si>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</si>
  <si>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</si>
  <si>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</si>
  <si>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</si>
  <si>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</si>
  <si>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</si>
  <si>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</si>
  <si>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</si>
  <si>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</si>
  <si>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</si>
  <si>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</si>
  <si>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</si>
  <si>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</si>
  <si>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</si>
  <si>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</si>
  <si>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</si>
  <si>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</si>
  <si>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</si>
  <si>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</si>
  <si>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</si>
  <si>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</si>
  <si>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</si>
  <si>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</si>
  <si>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</si>
  <si>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</si>
  <si>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</si>
  <si>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</si>
  <si>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</si>
  <si>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</si>
  <si>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</si>
  <si>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</si>
  <si>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</si>
  <si>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</si>
  <si>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</si>
  <si>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б, тыс.руб. /км</t>
  </si>
  <si>
    <t xml:space="preserve">Итого, тыс.руб. </t>
  </si>
  <si>
    <t xml:space="preserve">Итого, рублей </t>
  </si>
  <si>
    <t>6</t>
  </si>
  <si>
    <t>Кадастровые работы</t>
  </si>
  <si>
    <t>Проект планировки и межевания территории</t>
  </si>
  <si>
    <t xml:space="preserve">___________________ </t>
  </si>
  <si>
    <t>Приложение №_ к договору №        от          16г.</t>
  </si>
  <si>
    <t>Приложение № 3</t>
  </si>
  <si>
    <t>к Договору №____________________</t>
  </si>
  <si>
    <t>Заказчик:</t>
  </si>
  <si>
    <t>Подрядчик: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</si>
  <si>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</si>
  <si>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</si>
  <si>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</si>
  <si>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</si>
  <si>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</si>
  <si>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</si>
  <si>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</si>
  <si>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3</t>
  </si>
  <si>
    <t>Смета № 4</t>
  </si>
  <si>
    <t>Расчет</t>
  </si>
  <si>
    <t>от "___" _________________ 2016 г.</t>
  </si>
  <si>
    <t xml:space="preserve">____________________ </t>
  </si>
  <si>
    <t xml:space="preserve">_____________________ </t>
  </si>
  <si>
    <t>"___" _______________ 2016 г.</t>
  </si>
  <si>
    <t>"___" _____________ 2016 г.</t>
  </si>
  <si>
    <t>К1 (ОП п.3.7 Сейсмичность 7 бал.)</t>
  </si>
  <si>
    <t xml:space="preserve">_________________ </t>
  </si>
  <si>
    <t>"      "____________2016г.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</si>
  <si>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</si>
  <si>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</si>
  <si>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</si>
  <si>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</si>
  <si>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</si>
  <si>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</si>
  <si>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</si>
  <si>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</si>
  <si>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</si>
  <si>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</si>
  <si>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</si>
  <si>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</si>
  <si>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</si>
  <si>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</si>
  <si>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</si>
  <si>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</si>
  <si>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</si>
  <si>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</si>
  <si>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</si>
  <si>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</si>
  <si>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</si>
  <si>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</si>
  <si>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</si>
  <si>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</si>
  <si>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</si>
  <si>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</si>
  <si>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</si>
  <si>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</si>
  <si>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</si>
  <si>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</si>
  <si>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</si>
  <si>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</si>
  <si>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</si>
  <si>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</si>
  <si>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</si>
  <si>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</si>
  <si>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</si>
  <si>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</si>
  <si>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</si>
  <si>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</si>
  <si>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</si>
  <si>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</si>
  <si>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</si>
  <si>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</si>
  <si>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</si>
  <si>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</si>
  <si>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</si>
  <si>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</si>
  <si>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</si>
  <si>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</si>
  <si>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</si>
  <si>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</si>
  <si>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</si>
  <si>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</si>
  <si>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</si>
  <si>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</si>
  <si>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</si>
  <si>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</si>
  <si>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</t>
  </si>
  <si>
    <t xml:space="preserve">______________ </t>
  </si>
  <si>
    <t>Проверил: главный инженер проекта 2 кат.</t>
  </si>
  <si>
    <t>Составил: инженер-сметчик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</si>
  <si>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</si>
  <si>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</si>
  <si>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</si>
  <si>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</si>
  <si>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</si>
  <si>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</si>
  <si>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</si>
  <si>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</si>
  <si>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</si>
  <si>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</si>
  <si>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r>
      <t>Межевание 0,5</t>
    </r>
    <r>
      <rPr>
        <i/>
        <sz val="8"/>
        <rFont val="Times New Roman"/>
        <family val="1"/>
        <charset val="204"/>
      </rPr>
      <t>га (Проект планировки территории)</t>
    </r>
  </si>
  <si>
    <t>(договору, дополнительному соглашению)</t>
  </si>
  <si>
    <t>Наименование предприятия, здания, сооружения, стадии проектирования, этапа, вида проектных или изыскательских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</si>
  <si>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</si>
  <si>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</si>
  <si>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№ 5</t>
  </si>
  <si>
    <t>Спр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</si>
  <si>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</si>
  <si>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</si>
  <si>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</si>
  <si>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</si>
  <si>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</si>
  <si>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</si>
  <si>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</si>
  <si>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</si>
  <si>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</si>
  <si>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Ki</t>
  </si>
  <si>
    <t>Индекс инфляции на экспертизу проектных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</si>
  <si>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</si>
  <si>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</si>
  <si>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</si>
  <si>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</si>
  <si>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</si>
  <si>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</si>
  <si>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</si>
  <si>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</si>
  <si>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</si>
  <si>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</si>
  <si>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</si>
  <si>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</si>
  <si>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</si>
  <si>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                                                                                         ______________________</t>
  </si>
  <si>
    <t xml:space="preserve">                                                                                             "____" __________________ 2016 г.</t>
  </si>
  <si>
    <t>"____" ____________ 2016 г.</t>
  </si>
  <si>
    <t>К5 инф.индекс  (Письмо Минстроя России от 15.12.2015 N 40538-ЕС/05)</t>
  </si>
  <si>
    <t>1кв.2016 г.</t>
  </si>
  <si>
    <t>1 кв.2016 г.</t>
  </si>
  <si>
    <t xml:space="preserve"> Итого в текущих ценах 2кв.2016 г. с договорным коэффициентом и НДС, рублей </t>
  </si>
  <si>
    <t>К7 инф.индекс  (Письмо Минстроя России 2 кв 2016г)</t>
  </si>
  <si>
    <t>Проектная и Рабочая документация</t>
  </si>
  <si>
    <t>К4=коэффициент застройки от 0,5 до 0,8</t>
  </si>
  <si>
    <t>К3= при количестве пересечений более 10шт.</t>
  </si>
  <si>
    <t>К2 (п.2.6.11 канал)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</si>
  <si>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300 мм, (бесканальная прокладка без дренажа) протяженностью: свыше 0,1 до 1 км</t>
  </si>
  <si>
    <r>
      <t xml:space="preserve">Тепловая сеть </t>
    </r>
    <r>
      <rPr>
        <sz val="8"/>
        <rFont val="Calibri"/>
        <family val="2"/>
        <charset val="204"/>
      </rPr>
      <t>Ø</t>
    </r>
    <r>
      <rPr>
        <sz val="8"/>
        <rFont val="Times New Roman"/>
        <family val="1"/>
        <charset val="204"/>
      </rPr>
      <t>700 мм протяженностью 1550 м</t>
    </r>
  </si>
  <si>
    <t>«Замена участка существующей магистральной тепловой сети РОК-1 - ЗЖР от ТК-14 до ТК-16 с Ду 500мм на Ду700мм по ул. Калинина в г. Краснодаре"</t>
  </si>
  <si>
    <t xml:space="preserve">    Итого в текущих ценах 1кв.2016 г. с НДС </t>
  </si>
  <si>
    <t xml:space="preserve">          СВОДНЫЙ СМЕТНЫЙ РАСЧЕТ</t>
  </si>
  <si>
    <t>Экспертиза проектной и рабочей документации</t>
  </si>
  <si>
    <r>
      <t xml:space="preserve">Объект: </t>
    </r>
    <r>
      <rPr>
        <b/>
        <sz val="11"/>
        <rFont val="Times New Roman"/>
        <family val="1"/>
        <charset val="204"/>
      </rPr>
      <t>«Замена участка существующей магистральной тепловой сети РОК-1 - ЗЖР от ТК-14 до ТК-16 с Ду 500мм на Ду700мм по ул. Калинина в г. Краснодаре»</t>
    </r>
  </si>
  <si>
    <t>«Замена участка существующей магистральной тепловой сети РОК-1 - ЗЖР от ТК-14 до ТК-16 с Ду 500мм на Ду700мм по ул. Калинина в г. Краснодаре»</t>
  </si>
  <si>
    <t>40</t>
  </si>
  <si>
    <t>0,4</t>
  </si>
  <si>
    <t>Рабочаяая документация</t>
  </si>
  <si>
    <t>60</t>
  </si>
  <si>
    <t>0,6</t>
  </si>
  <si>
    <r>
      <t xml:space="preserve">Смета №2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"Замена участка существующей магистральной тепловой сети РОК-1 - ЗЖР от ТК-14 до ТК-16 с Ду 500мм на Ду700мм по ул. Калинина в г. Краснодаре"</t>
    </r>
  </si>
  <si>
    <t>Смета №3</t>
  </si>
  <si>
    <t>Смета  №4</t>
  </si>
  <si>
    <t>Стоимость изготовления  проектной документации по договору (без НДС), рублей</t>
  </si>
  <si>
    <t>Стоимость изготовления  проектной документации в ценах 2001 г., рублей</t>
  </si>
  <si>
    <t>Стоимость проведения изыскательских работ по договору в ценах 2001 г. (без НДС), рублей</t>
  </si>
  <si>
    <t>Индекс инфляции на экспертизу изыскательских работ на 01.01.2015 г. по сравнению с 01.01.2001 г.</t>
  </si>
  <si>
    <t>Расчет стоимости проведения негосударственной экспертизы проектной документации и
результатов инженерных изысканий (нежилые объекты)</t>
  </si>
  <si>
    <t>«Замена участка существующей магистральной тепловой сети РОК-1 - ЗЖР от ТК-14 до ТК-16 с Ду 500мм на Ду700мм по ул. Калинина в г. Краснодар»</t>
  </si>
  <si>
    <r>
      <t>разработки проектной-сметной документации по объекту</t>
    </r>
    <r>
      <rPr>
        <b/>
        <sz val="12"/>
        <color indexed="8"/>
        <rFont val="Times New Roman"/>
        <family val="1"/>
        <charset val="204"/>
      </rPr>
      <t xml:space="preserve"> «Замена участка существующей магистральной тепловой сети РОК-1 - ЗЖР от ТК-14 до ТК-16 с Ду 500мм на Ду700мм по ул. Калинина в г. Краснодаре». 
</t>
    </r>
  </si>
  <si>
    <t>Проектировщик: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</si>
</sst>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"/>
    <numFmt numFmtId="167" formatCode="0.000"/>
    <numFmt numFmtId="168" formatCode="_-* #,##0\ _р_._-;\-* #,##0\ _р_._-;_-* &quot;-&quot;\ _р_._-;_-@_-"/>
    <numFmt numFmtId="169" formatCode="_-* #,##0&quot;?.&quot;_-;\-* #,##0&quot;?.&quot;_-;_-* &quot;-&quot;&quot;?.&quot;_-;_-@_-"/>
    <numFmt numFmtId="170" formatCode="_-* #,##0.00&quot;?.&quot;_-;\-* #,##0.00&quot;?.&quot;_-;_-* &quot;-&quot;??&quot;?.&quot;_-;_-@_-"/>
    <numFmt numFmtId="171" formatCode="_(* #,##0_);_(* \(#,##0\);_(* &quot;-&quot;_);_(@_)"/>
    <numFmt numFmtId="172" formatCode="_(* #,##0.00_);_(* \(#,##0.00\);_(* &quot;-&quot;??_);_(@_)"/>
    <numFmt numFmtId="173" formatCode="&quot;$&quot;#,##0_);[Red]\(&quot;$&quot;#,##0\)"/>
    <numFmt numFmtId="174" formatCode="_(&quot;$&quot;* #,##0.00_);_(&quot;$&quot;* \(#,##0.00\);_(&quot;$&quot;* &quot;-&quot;??_);_(@_)"/>
    <numFmt numFmtId="175" formatCode="General_)"/>
    <numFmt numFmtId="176" formatCode="_-* #,##0.00[$€-1]_-;\-* #,##0.00[$€-1]_-;_-* &quot;-&quot;??[$€-1]_-"/>
    <numFmt numFmtId="177" formatCode="_-* #,##0.00[$€-1]_-;\-* #,##0.00[$€-1]_-;_-* \-??[$€-1]_-"/>
    <numFmt numFmtId="178" formatCode="0.00_)"/>
    <numFmt numFmtId="179" formatCode="_-* #,##0_?_._-;\-* #,##0_?_._-;_-* &quot;-&quot;_?_._-;_-@_-"/>
    <numFmt numFmtId="180" formatCode="_-* #,##0.00_?_._-;\-* #,##0.00_?_._-;_-* &quot;-&quot;??_?_._-;_-@_-"/>
    <numFmt numFmtId="181" formatCode="##\ &quot;h&quot;"/>
    <numFmt numFmtId="182" formatCode="#0.0##;;&quot;-&quot;_р"/>
    <numFmt numFmtId="183" formatCode="#,##0.0#####;\-\ #,##0.0#####;"/>
    <numFmt numFmtId="184" formatCode="mmmm\ d\,\ yyyy"/>
    <numFmt numFmtId="185" formatCode="_-* #,##0&quot;$&quot;_-;\-* #,##0&quot;$&quot;_-;_-* &quot;-&quot;&quot;$&quot;_-;_-@_-"/>
    <numFmt numFmtId="186" formatCode="&quot;Затраты, &quot;"/>
    <numFmt numFmtId="187" formatCode="&quot;Кол-во, &quot;@"/>
    <numFmt numFmtId="188" formatCode="&quot;Норма, &quot;@"/>
    <numFmt numFmtId="189" formatCode="##%;##%;&quot;&quot;"/>
    <numFmt numFmtId="190" formatCode="&quot;К-т ре-зерва, &quot;@"/>
    <numFmt numFmtId="191" formatCode="_-* #,##0.00\ _р_._-;\-* #,##0.00\ _р_._-;_-* &quot;-&quot;??\ _р_._-;_-@_-"/>
    <numFmt numFmtId="192" formatCode="_-* #,##0.00_р_._-;\-* #,##0.00_р_._-;_-* \-??_р_._-;_-@_-"/>
    <numFmt numFmtId="193" formatCode="0.0000000000"/>
    <numFmt numFmtId="194" formatCode="0.00000"/>
    <numFmt numFmtId="195" formatCode="0.000000"/>
    <numFmt numFmtId="196" formatCode="0.0000"/>
    <numFmt numFmtId="197" formatCode="dd/mm/yyyy&quot; г.&quot;"/>
    <numFmt numFmtId="198" formatCode="#,##0.0000"/>
  </numFmts>
  <fonts count="1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8"/>
      <name val="Calibri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41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25" fillId="0" borderId="0"/>
    <xf numFmtId="0" fontId="11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6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0" fontId="26" fillId="0" borderId="0"/>
    <xf numFmtId="0" fontId="4" fillId="0" borderId="0"/>
    <xf numFmtId="0" fontId="26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4" fontId="19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6" fillId="0" borderId="0"/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4" fontId="19" fillId="0" borderId="0">
      <alignment vertical="center"/>
    </xf>
    <xf numFmtId="0" fontId="26" fillId="0" borderId="0"/>
    <xf numFmtId="0" fontId="26" fillId="0" borderId="0"/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0" fontId="26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25" fillId="0" borderId="0"/>
    <xf numFmtId="0" fontId="4" fillId="0" borderId="0"/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4" fontId="19" fillId="0" borderId="0">
      <alignment vertical="center"/>
    </xf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4" fillId="0" borderId="0"/>
    <xf numFmtId="0" fontId="2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4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5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6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4" fillId="0" borderId="0"/>
    <xf numFmtId="0" fontId="4" fillId="0" borderId="0"/>
    <xf numFmtId="0" fontId="2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4" fillId="0" borderId="0"/>
    <xf numFmtId="0" fontId="2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4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0" fontId="26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4" fillId="0" borderId="0"/>
    <xf numFmtId="0" fontId="11" fillId="0" borderId="0"/>
    <xf numFmtId="0" fontId="4" fillId="0" borderId="0"/>
    <xf numFmtId="0" fontId="25" fillId="0" borderId="0"/>
    <xf numFmtId="4" fontId="19" fillId="0" borderId="0">
      <alignment vertical="center"/>
    </xf>
    <xf numFmtId="0" fontId="4" fillId="0" borderId="0"/>
    <xf numFmtId="0" fontId="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11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1" fillId="0" borderId="0">
      <alignment vertical="center"/>
    </xf>
    <xf numFmtId="0" fontId="26" fillId="0" borderId="0"/>
    <xf numFmtId="4" fontId="19" fillId="0" borderId="0">
      <alignment vertical="center"/>
    </xf>
    <xf numFmtId="0" fontId="25" fillId="0" borderId="0"/>
    <xf numFmtId="0" fontId="25" fillId="0" borderId="0"/>
    <xf numFmtId="4" fontId="19" fillId="0" borderId="0">
      <alignment vertical="center"/>
    </xf>
    <xf numFmtId="0" fontId="4" fillId="0" borderId="0"/>
    <xf numFmtId="0" fontId="29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25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31" fillId="19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1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2" borderId="0" applyNumberFormat="0" applyBorder="0" applyAlignment="0" applyProtection="0"/>
    <xf numFmtId="0" fontId="31" fillId="19" borderId="0" applyNumberFormat="0" applyBorder="0" applyAlignment="0" applyProtection="0"/>
    <xf numFmtId="0" fontId="31" fillId="41" borderId="0" applyNumberFormat="0" applyBorder="0" applyAlignment="0" applyProtection="0"/>
    <xf numFmtId="0" fontId="31" fillId="30" borderId="0" applyNumberFormat="0" applyBorder="0" applyAlignment="0" applyProtection="0"/>
    <xf numFmtId="0" fontId="24" fillId="35" borderId="0" applyNumberFormat="0" applyBorder="0" applyAlignment="0" applyProtection="0"/>
    <xf numFmtId="0" fontId="24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18" applyNumberFormat="0" applyAlignment="0" applyProtection="0"/>
    <xf numFmtId="0" fontId="34" fillId="0" borderId="0"/>
    <xf numFmtId="3" fontId="35" fillId="46" borderId="19">
      <alignment horizontal="left" vertical="center"/>
    </xf>
    <xf numFmtId="0" fontId="36" fillId="0" borderId="0">
      <alignment horizontal="left" vertical="top"/>
    </xf>
    <xf numFmtId="0" fontId="37" fillId="37" borderId="20" applyNumberFormat="0" applyAlignment="0" applyProtection="0"/>
    <xf numFmtId="17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9" fillId="47" borderId="0" applyNumberFormat="0" applyFill="0">
      <alignment vertical="center"/>
    </xf>
    <xf numFmtId="173" fontId="40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41" fillId="0" borderId="0">
      <alignment horizontal="center"/>
    </xf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0" borderId="0" applyNumberFormat="0" applyAlignment="0"/>
    <xf numFmtId="0" fontId="44" fillId="0" borderId="0" applyNumberFormat="0" applyAlignment="0"/>
    <xf numFmtId="0" fontId="45" fillId="0" borderId="0" applyNumberFormat="0" applyAlignment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2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Protection="0">
      <alignment vertical="top" wrapText="1"/>
    </xf>
    <xf numFmtId="0" fontId="48" fillId="11" borderId="0" applyNumberFormat="0" applyBorder="0" applyAlignment="0" applyProtection="0"/>
    <xf numFmtId="0" fontId="49" fillId="46" borderId="21">
      <alignment horizontal="left" vertical="center" wrapText="1"/>
    </xf>
    <xf numFmtId="38" fontId="50" fillId="51" borderId="0" applyNumberFormat="0" applyBorder="0" applyAlignment="0" applyProtection="0"/>
    <xf numFmtId="3" fontId="51" fillId="0" borderId="0"/>
    <xf numFmtId="0" fontId="52" fillId="0" borderId="0">
      <alignment horizontal="left"/>
    </xf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/>
    <xf numFmtId="0" fontId="11" fillId="0" borderId="0"/>
    <xf numFmtId="0" fontId="57" fillId="42" borderId="18" applyNumberFormat="0" applyAlignment="0" applyProtection="0"/>
    <xf numFmtId="10" fontId="50" fillId="52" borderId="2" applyNumberFormat="0" applyBorder="0" applyAlignment="0" applyProtection="0"/>
    <xf numFmtId="0" fontId="57" fillId="53" borderId="18" applyNumberFormat="0" applyAlignment="0" applyProtection="0"/>
    <xf numFmtId="0" fontId="58" fillId="0" borderId="25">
      <alignment horizontal="left"/>
    </xf>
    <xf numFmtId="0" fontId="59" fillId="0" borderId="26" applyNumberFormat="0" applyFill="0" applyAlignment="0" applyProtection="0"/>
    <xf numFmtId="0" fontId="60" fillId="0" borderId="17"/>
    <xf numFmtId="0" fontId="40" fillId="0" borderId="0"/>
    <xf numFmtId="0" fontId="61" fillId="54" borderId="0" applyNumberFormat="0" applyBorder="0" applyAlignment="0" applyProtection="0"/>
    <xf numFmtId="0" fontId="62" fillId="0" borderId="0" applyNumberFormat="0" applyFill="0" applyBorder="0" applyAlignment="0" applyProtection="0"/>
    <xf numFmtId="178" fontId="63" fillId="0" borderId="0"/>
    <xf numFmtId="175" fontId="64" fillId="0" borderId="0"/>
    <xf numFmtId="0" fontId="65" fillId="0" borderId="0"/>
    <xf numFmtId="0" fontId="66" fillId="0" borderId="0"/>
    <xf numFmtId="0" fontId="4" fillId="0" borderId="0"/>
    <xf numFmtId="0" fontId="26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8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 vertical="top"/>
    </xf>
    <xf numFmtId="3" fontId="69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70" fillId="0" borderId="0">
      <alignment horizontal="center" vertical="top" wrapText="1"/>
    </xf>
    <xf numFmtId="0" fontId="71" fillId="56" borderId="0">
      <alignment horizontal="left" vertical="center"/>
    </xf>
    <xf numFmtId="0" fontId="72" fillId="0" borderId="0">
      <alignment horizontal="right" vertical="center"/>
    </xf>
    <xf numFmtId="0" fontId="73" fillId="56" borderId="0">
      <alignment horizontal="left" vertical="top"/>
    </xf>
    <xf numFmtId="0" fontId="71" fillId="56" borderId="0">
      <alignment horizontal="right" vertical="center"/>
    </xf>
    <xf numFmtId="0" fontId="74" fillId="0" borderId="0">
      <alignment horizontal="left" vertical="center"/>
    </xf>
    <xf numFmtId="0" fontId="75" fillId="56" borderId="0">
      <alignment horizontal="center" vertical="top"/>
    </xf>
    <xf numFmtId="0" fontId="71" fillId="56" borderId="0">
      <alignment horizontal="left" vertical="center"/>
    </xf>
    <xf numFmtId="0" fontId="71" fillId="56" borderId="0">
      <alignment horizontal="center" vertical="center"/>
    </xf>
    <xf numFmtId="0" fontId="71" fillId="56" borderId="0">
      <alignment horizontal="left" vertical="center"/>
    </xf>
    <xf numFmtId="0" fontId="71" fillId="56" borderId="0">
      <alignment horizontal="center" vertical="center"/>
    </xf>
    <xf numFmtId="0" fontId="76" fillId="56" borderId="0">
      <alignment horizontal="left" vertical="center"/>
    </xf>
    <xf numFmtId="0" fontId="73" fillId="56" borderId="0">
      <alignment horizontal="right" vertical="center"/>
    </xf>
    <xf numFmtId="0" fontId="73" fillId="56" borderId="0">
      <alignment horizontal="right" vertical="center"/>
    </xf>
    <xf numFmtId="0" fontId="76" fillId="56" borderId="0">
      <alignment horizontal="left" vertical="center"/>
    </xf>
    <xf numFmtId="0" fontId="71" fillId="56" borderId="0">
      <alignment horizontal="center" vertical="center"/>
    </xf>
    <xf numFmtId="0" fontId="73" fillId="56" borderId="0">
      <alignment horizontal="center" vertical="center"/>
    </xf>
    <xf numFmtId="0" fontId="73" fillId="56" borderId="0">
      <alignment horizontal="left" vertical="top"/>
    </xf>
    <xf numFmtId="0" fontId="76" fillId="56" borderId="0">
      <alignment horizontal="left" vertical="center"/>
    </xf>
    <xf numFmtId="0" fontId="71" fillId="56" borderId="0">
      <alignment horizontal="center" vertical="center"/>
    </xf>
    <xf numFmtId="0" fontId="71" fillId="56" borderId="0">
      <alignment horizontal="center" vertical="top"/>
    </xf>
    <xf numFmtId="0" fontId="76" fillId="56" borderId="0">
      <alignment horizontal="left" vertical="center"/>
    </xf>
    <xf numFmtId="0" fontId="71" fillId="56" borderId="0">
      <alignment horizontal="center" vertical="top"/>
    </xf>
    <xf numFmtId="0" fontId="76" fillId="56" borderId="0">
      <alignment horizontal="left" vertical="center"/>
    </xf>
    <xf numFmtId="0" fontId="73" fillId="56" borderId="0">
      <alignment horizontal="left" vertical="top"/>
    </xf>
    <xf numFmtId="0" fontId="76" fillId="56" borderId="0">
      <alignment horizontal="left" vertical="center"/>
    </xf>
    <xf numFmtId="0" fontId="77" fillId="56" borderId="0">
      <alignment horizontal="left" vertical="top"/>
    </xf>
    <xf numFmtId="0" fontId="71" fillId="0" borderId="0">
      <alignment horizontal="left" vertical="top"/>
    </xf>
    <xf numFmtId="0" fontId="77" fillId="56" borderId="0">
      <alignment horizontal="left" vertical="top"/>
    </xf>
    <xf numFmtId="0" fontId="76" fillId="56" borderId="0">
      <alignment horizontal="left" vertical="top"/>
    </xf>
    <xf numFmtId="0" fontId="71" fillId="56" borderId="0">
      <alignment horizontal="center" vertical="top"/>
    </xf>
    <xf numFmtId="0" fontId="71" fillId="0" borderId="0">
      <alignment horizontal="left" vertical="top"/>
    </xf>
    <xf numFmtId="0" fontId="77" fillId="56" borderId="0">
      <alignment horizontal="left" vertical="top"/>
    </xf>
    <xf numFmtId="0" fontId="71" fillId="0" borderId="0">
      <alignment horizontal="right" vertical="top"/>
    </xf>
    <xf numFmtId="0" fontId="71" fillId="56" borderId="0">
      <alignment horizontal="center" vertical="center"/>
    </xf>
    <xf numFmtId="0" fontId="71" fillId="0" borderId="0">
      <alignment horizontal="left" vertical="center"/>
    </xf>
    <xf numFmtId="0" fontId="73" fillId="56" borderId="0">
      <alignment horizontal="left" vertical="top"/>
    </xf>
    <xf numFmtId="0" fontId="71" fillId="56" borderId="0">
      <alignment horizontal="left" vertical="top"/>
    </xf>
    <xf numFmtId="0" fontId="71" fillId="0" borderId="0">
      <alignment horizontal="left" vertical="top"/>
    </xf>
    <xf numFmtId="0" fontId="73" fillId="56" borderId="0">
      <alignment horizontal="center" vertical="center"/>
    </xf>
    <xf numFmtId="0" fontId="77" fillId="56" borderId="0">
      <alignment horizontal="center" vertical="center"/>
    </xf>
    <xf numFmtId="0" fontId="78" fillId="56" borderId="0">
      <alignment horizontal="center" vertical="center"/>
    </xf>
    <xf numFmtId="0" fontId="79" fillId="56" borderId="0">
      <alignment horizontal="center" vertical="center"/>
    </xf>
    <xf numFmtId="0" fontId="79" fillId="0" borderId="0">
      <alignment horizontal="center" vertical="center"/>
    </xf>
    <xf numFmtId="0" fontId="78" fillId="56" borderId="0">
      <alignment horizontal="center" vertical="center"/>
    </xf>
    <xf numFmtId="0" fontId="71" fillId="56" borderId="0">
      <alignment horizontal="center" vertical="center"/>
    </xf>
    <xf numFmtId="0" fontId="77" fillId="56" borderId="0">
      <alignment horizontal="left" vertical="center"/>
    </xf>
    <xf numFmtId="0" fontId="77" fillId="56" borderId="0">
      <alignment horizontal="left" vertical="center"/>
    </xf>
    <xf numFmtId="0" fontId="71" fillId="56" borderId="0">
      <alignment horizontal="center" vertical="center"/>
    </xf>
    <xf numFmtId="0" fontId="77" fillId="0" borderId="0">
      <alignment horizontal="left" vertical="top"/>
    </xf>
    <xf numFmtId="0" fontId="73" fillId="56" borderId="0">
      <alignment horizontal="right" vertical="top"/>
    </xf>
    <xf numFmtId="0" fontId="71" fillId="56" borderId="0">
      <alignment horizontal="center" vertical="center"/>
    </xf>
    <xf numFmtId="0" fontId="71" fillId="56" borderId="0">
      <alignment horizontal="left" vertical="center"/>
    </xf>
    <xf numFmtId="0" fontId="77" fillId="56" borderId="0">
      <alignment horizontal="center" vertical="center"/>
    </xf>
    <xf numFmtId="0" fontId="71" fillId="56" borderId="0">
      <alignment horizontal="center" vertical="center"/>
    </xf>
    <xf numFmtId="0" fontId="71" fillId="56" borderId="0">
      <alignment horizontal="left" vertical="center"/>
    </xf>
    <xf numFmtId="0" fontId="77" fillId="0" borderId="0">
      <alignment horizontal="left" vertical="center"/>
    </xf>
    <xf numFmtId="0" fontId="73" fillId="56" borderId="0">
      <alignment horizontal="center" vertical="center"/>
    </xf>
    <xf numFmtId="0" fontId="71" fillId="56" borderId="0">
      <alignment horizontal="left" vertical="center"/>
    </xf>
    <xf numFmtId="0" fontId="73" fillId="56" borderId="0">
      <alignment horizontal="right" vertical="center"/>
    </xf>
    <xf numFmtId="0" fontId="71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80" fillId="58" borderId="28" applyNumberFormat="0" applyProtection="0">
      <alignment horizontal="left" vertical="center" indent="1"/>
    </xf>
    <xf numFmtId="4" fontId="73" fillId="59" borderId="28" applyNumberFormat="0" applyProtection="0">
      <alignment horizontal="left" vertical="center" indent="1"/>
    </xf>
    <xf numFmtId="4" fontId="73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81" fillId="0" borderId="0"/>
    <xf numFmtId="0" fontId="82" fillId="0" borderId="0" applyNumberFormat="0" applyFill="0" applyBorder="0" applyAlignment="0" applyProtection="0"/>
    <xf numFmtId="0" fontId="83" fillId="0" borderId="0"/>
    <xf numFmtId="0" fontId="60" fillId="0" borderId="0"/>
    <xf numFmtId="0" fontId="84" fillId="0" borderId="0">
      <alignment horizontal="centerContinuous" vertical="center"/>
    </xf>
    <xf numFmtId="0" fontId="85" fillId="62" borderId="30" applyNumberFormat="0" applyFill="0" applyAlignment="0" applyProtection="0">
      <alignment vertical="top"/>
    </xf>
    <xf numFmtId="4" fontId="86" fillId="46" borderId="8">
      <alignment horizontal="left" vertical="center" wrapText="1"/>
    </xf>
    <xf numFmtId="4" fontId="87" fillId="0" borderId="31">
      <alignment vertical="center" wrapText="1"/>
    </xf>
    <xf numFmtId="0" fontId="1" fillId="0" borderId="29"/>
    <xf numFmtId="0" fontId="88" fillId="63" borderId="21" applyNumberFormat="0" applyProtection="0">
      <alignment horizontal="left" vertical="center" wrapText="1"/>
    </xf>
    <xf numFmtId="0" fontId="42" fillId="0" borderId="32" applyNumberFormat="0" applyFill="0" applyAlignment="0" applyProtection="0"/>
    <xf numFmtId="3" fontId="89" fillId="0" borderId="0"/>
    <xf numFmtId="0" fontId="90" fillId="0" borderId="0">
      <alignment horizontal="left"/>
    </xf>
    <xf numFmtId="181" fontId="30" fillId="0" borderId="0"/>
    <xf numFmtId="0" fontId="91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182" fontId="67" fillId="0" borderId="0"/>
    <xf numFmtId="183" fontId="67" fillId="0" borderId="2" applyFont="0" applyFill="0" applyBorder="0" applyAlignment="0" applyProtection="0"/>
    <xf numFmtId="0" fontId="57" fillId="8" borderId="18" applyNumberFormat="0" applyAlignment="0" applyProtection="0"/>
    <xf numFmtId="0" fontId="57" fillId="8" borderId="18" applyNumberFormat="0" applyAlignment="0" applyProtection="0"/>
    <xf numFmtId="0" fontId="57" fillId="8" borderId="18" applyNumberFormat="0" applyAlignment="0" applyProtection="0"/>
    <xf numFmtId="0" fontId="57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68" fillId="72" borderId="28" applyNumberFormat="0" applyAlignment="0" applyProtection="0"/>
    <xf numFmtId="0" fontId="68" fillId="72" borderId="28" applyNumberFormat="0" applyAlignment="0" applyProtection="0"/>
    <xf numFmtId="0" fontId="68" fillId="72" borderId="28" applyNumberFormat="0" applyAlignment="0" applyProtection="0"/>
    <xf numFmtId="0" fontId="68" fillId="73" borderId="28" applyNumberFormat="0" applyAlignment="0" applyProtection="0"/>
    <xf numFmtId="0" fontId="92" fillId="72" borderId="18" applyNumberFormat="0" applyAlignment="0" applyProtection="0"/>
    <xf numFmtId="0" fontId="92" fillId="72" borderId="18" applyNumberFormat="0" applyAlignment="0" applyProtection="0"/>
    <xf numFmtId="0" fontId="92" fillId="72" borderId="18" applyNumberFormat="0" applyAlignment="0" applyProtection="0"/>
    <xf numFmtId="0" fontId="92" fillId="73" borderId="18" applyNumberFormat="0" applyAlignment="0" applyProtection="0"/>
    <xf numFmtId="184" fontId="62" fillId="0" borderId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5" fontId="93" fillId="0" borderId="0" applyFont="0" applyFill="0" applyBorder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6" fontId="67" fillId="0" borderId="35" applyFill="0" applyProtection="0">
      <alignment horizontal="center" vertical="center" wrapText="1"/>
    </xf>
    <xf numFmtId="0" fontId="26" fillId="0" borderId="0"/>
    <xf numFmtId="0" fontId="11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62" fillId="0" borderId="37" applyNumberFormat="0" applyFill="0" applyAlignment="0" applyProtection="0"/>
    <xf numFmtId="0" fontId="11" fillId="0" borderId="0"/>
    <xf numFmtId="187" fontId="99" fillId="0" borderId="38">
      <alignment horizontal="center" vertical="center" wrapText="1"/>
    </xf>
    <xf numFmtId="0" fontId="37" fillId="74" borderId="20" applyNumberFormat="0" applyAlignment="0" applyProtection="0"/>
    <xf numFmtId="0" fontId="37" fillId="74" borderId="20" applyNumberFormat="0" applyAlignment="0" applyProtection="0"/>
    <xf numFmtId="0" fontId="37" fillId="74" borderId="20" applyNumberFormat="0" applyAlignment="0" applyProtection="0"/>
    <xf numFmtId="0" fontId="37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54" borderId="0" applyNumberFormat="0" applyBorder="0" applyAlignment="0" applyProtection="0"/>
    <xf numFmtId="188" fontId="67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67" fillId="0" borderId="0"/>
    <xf numFmtId="4" fontId="101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5" borderId="27" applyNumberFormat="0" applyAlignment="0" applyProtection="0"/>
    <xf numFmtId="0" fontId="26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89" fontId="104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67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" fontId="1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justify"/>
    </xf>
    <xf numFmtId="0" fontId="106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40" fillId="0" borderId="0" applyFont="0" applyFill="0" applyBorder="0" applyAlignment="0" applyProtection="0"/>
    <xf numFmtId="2" fontId="62" fillId="0" borderId="0" applyFill="0" applyBorder="0" applyAlignment="0" applyProtection="0"/>
    <xf numFmtId="41" fontId="1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2" fontId="26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26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>
      <alignment horizontal="left" vertical="top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89" fillId="0" borderId="0"/>
    <xf numFmtId="0" fontId="3" fillId="0" borderId="0"/>
    <xf numFmtId="0" fontId="15" fillId="0" borderId="0"/>
    <xf numFmtId="0" fontId="112" fillId="0" borderId="0"/>
    <xf numFmtId="0" fontId="15" fillId="0" borderId="0"/>
  </cellStyleXfs>
  <cellXfs count="658">
    <xf numFmtId="0" fontId="0" fillId="0" borderId="0" xfId="0"/>
    <xf numFmtId="0" fontId="2" fillId="0" borderId="0" xfId="1" applyFont="1"/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10" fillId="0" borderId="2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7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66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0" fontId="22" fillId="0" borderId="0" xfId="5" applyFont="1"/>
    <xf numFmtId="0" fontId="12" fillId="0" borderId="0" xfId="5" applyFont="1"/>
    <xf numFmtId="0" fontId="11" fillId="0" borderId="0" xfId="5"/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23" fillId="0" borderId="8" xfId="5" applyFont="1" applyFill="1" applyBorder="1" applyAlignment="1">
      <alignment horizontal="left" vertical="center" wrapText="1"/>
    </xf>
    <xf numFmtId="0" fontId="23" fillId="0" borderId="4" xfId="5" applyFont="1" applyFill="1" applyBorder="1" applyAlignment="1">
      <alignment horizontal="left" vertical="center" wrapText="1"/>
    </xf>
    <xf numFmtId="2" fontId="23" fillId="0" borderId="4" xfId="5" applyNumberFormat="1" applyFont="1" applyFill="1" applyBorder="1" applyAlignment="1">
      <alignment horizontal="center" vertical="center" wrapText="1"/>
    </xf>
    <xf numFmtId="2" fontId="23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2" fontId="23" fillId="0" borderId="4" xfId="5" applyNumberFormat="1" applyFont="1" applyBorder="1" applyAlignment="1">
      <alignment horizontal="center" wrapText="1"/>
    </xf>
    <xf numFmtId="2" fontId="23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23" fillId="0" borderId="9" xfId="5" applyFont="1" applyBorder="1" applyAlignment="1">
      <alignment horizontal="left" vertical="center" wrapText="1"/>
    </xf>
    <xf numFmtId="0" fontId="23" fillId="0" borderId="14" xfId="5" applyFont="1" applyBorder="1" applyAlignment="1">
      <alignment horizontal="left" vertical="center" wrapText="1"/>
    </xf>
    <xf numFmtId="0" fontId="23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23" fillId="0" borderId="12" xfId="5" applyFont="1" applyBorder="1" applyAlignment="1">
      <alignment horizontal="left" vertical="center" wrapText="1"/>
    </xf>
    <xf numFmtId="0" fontId="23" fillId="0" borderId="11" xfId="5" applyFont="1" applyBorder="1" applyAlignment="1">
      <alignment horizontal="left" vertical="center" wrapText="1"/>
    </xf>
    <xf numFmtId="0" fontId="23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23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65" fontId="6" fillId="0" borderId="0" xfId="3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 wrapText="1"/>
    </xf>
    <xf numFmtId="165" fontId="10" fillId="0" borderId="2" xfId="2" applyNumberFormat="1" applyFont="1" applyBorder="1" applyAlignment="1">
      <alignment horizontal="center" vertical="top" wrapText="1"/>
    </xf>
    <xf numFmtId="165" fontId="10" fillId="0" borderId="6" xfId="2" applyNumberFormat="1" applyFont="1" applyBorder="1" applyAlignment="1">
      <alignment vertical="top" wrapText="1"/>
    </xf>
    <xf numFmtId="165" fontId="10" fillId="0" borderId="7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23" fillId="0" borderId="4" xfId="5" applyNumberFormat="1" applyFont="1" applyBorder="1" applyAlignment="1">
      <alignment horizontal="center" vertical="center" wrapText="1"/>
    </xf>
    <xf numFmtId="2" fontId="23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23" fillId="0" borderId="2" xfId="5" applyFont="1" applyBorder="1" applyAlignment="1">
      <alignment horizontal="center" wrapText="1"/>
    </xf>
    <xf numFmtId="4" fontId="23" fillId="0" borderId="4" xfId="5" applyNumberFormat="1" applyFont="1" applyBorder="1" applyAlignment="1">
      <alignment horizontal="center" wrapText="1"/>
    </xf>
    <xf numFmtId="4" fontId="23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164" fontId="10" fillId="0" borderId="2" xfId="2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center" vertical="top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3" fillId="0" borderId="0" xfId="3266" applyFont="1" applyAlignment="1">
      <alignment horizontal="left"/>
    </xf>
    <xf numFmtId="0" fontId="2" fillId="0" borderId="0" xfId="3266" applyFont="1" applyAlignment="1">
      <alignment horizontal="left"/>
    </xf>
    <xf numFmtId="0" fontId="108" fillId="0" borderId="0" xfId="3266" applyFont="1" applyAlignment="1">
      <alignment horizontal="center"/>
    </xf>
    <xf numFmtId="43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43" fontId="3" fillId="0" borderId="0" xfId="3266" applyNumberFormat="1" applyFont="1" applyBorder="1"/>
    <xf numFmtId="0" fontId="3" fillId="0" borderId="0" xfId="3266" applyFont="1" applyBorder="1"/>
    <xf numFmtId="167" fontId="3" fillId="0" borderId="0" xfId="3266" applyNumberFormat="1" applyFont="1" applyBorder="1" applyAlignment="1">
      <alignment horizontal="center"/>
    </xf>
    <xf numFmtId="167" fontId="3" fillId="0" borderId="0" xfId="3266" applyNumberFormat="1" applyFont="1" applyAlignment="1">
      <alignment horizontal="center"/>
    </xf>
    <xf numFmtId="167" fontId="3" fillId="0" borderId="0" xfId="3266" applyNumberFormat="1" applyFont="1"/>
    <xf numFmtId="43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43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0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2" fontId="10" fillId="0" borderId="0" xfId="6" applyNumberFormat="1" applyFont="1" applyAlignment="1">
      <alignment horizontal="center" vertical="center"/>
    </xf>
    <xf numFmtId="172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2" fontId="109" fillId="0" borderId="0" xfId="6" applyNumberFormat="1" applyFont="1" applyAlignment="1">
      <alignment vertical="center"/>
    </xf>
    <xf numFmtId="4" fontId="110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2" fontId="3" fillId="0" borderId="0" xfId="6" applyNumberFormat="1" applyFont="1"/>
    <xf numFmtId="172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3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2" xfId="2" applyNumberFormat="1" applyFont="1" applyBorder="1" applyAlignment="1">
      <alignment horizontal="center" wrapText="1"/>
    </xf>
    <xf numFmtId="0" fontId="6" fillId="0" borderId="0" xfId="3" applyFont="1" applyAlignment="1">
      <alignment horizontal="left"/>
    </xf>
    <xf numFmtId="0" fontId="3" fillId="0" borderId="0" xfId="3528" applyFont="1"/>
    <xf numFmtId="0" fontId="113" fillId="0" borderId="0" xfId="3528" applyFont="1"/>
    <xf numFmtId="0" fontId="112" fillId="0" borderId="0" xfId="3528"/>
    <xf numFmtId="0" fontId="114" fillId="0" borderId="0" xfId="3528" applyFont="1"/>
    <xf numFmtId="0" fontId="2" fillId="0" borderId="0" xfId="3528" applyFont="1" applyAlignment="1">
      <alignment horizontal="center" vertical="top"/>
    </xf>
    <xf numFmtId="0" fontId="2" fillId="0" borderId="0" xfId="3528" applyFont="1" applyAlignment="1">
      <alignment horizontal="left" vertical="top"/>
    </xf>
    <xf numFmtId="0" fontId="2" fillId="0" borderId="0" xfId="3528" applyFont="1" applyAlignment="1">
      <alignment horizontal="right" vertical="top"/>
    </xf>
    <xf numFmtId="0" fontId="2" fillId="0" borderId="0" xfId="3528" applyFont="1" applyAlignment="1">
      <alignment vertical="top"/>
    </xf>
    <xf numFmtId="0" fontId="115" fillId="0" borderId="0" xfId="3528" applyFont="1" applyAlignment="1">
      <alignment horizontal="left" vertical="top"/>
    </xf>
    <xf numFmtId="0" fontId="116" fillId="0" borderId="0" xfId="3528" applyFont="1" applyAlignment="1">
      <alignment horizontal="right" vertical="top"/>
    </xf>
    <xf numFmtId="0" fontId="115" fillId="0" borderId="0" xfId="3528" applyFont="1" applyAlignment="1">
      <alignment vertical="top"/>
    </xf>
    <xf numFmtId="0" fontId="115" fillId="0" borderId="0" xfId="3528" applyFont="1" applyAlignment="1">
      <alignment horizontal="center" vertical="top"/>
    </xf>
    <xf numFmtId="0" fontId="22" fillId="0" borderId="0" xfId="3528" applyFont="1"/>
    <xf numFmtId="0" fontId="2" fillId="0" borderId="0" xfId="3528" applyFont="1"/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5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46" xfId="3528" applyFont="1" applyBorder="1" applyAlignment="1">
      <alignment horizontal="center" vertical="center"/>
    </xf>
    <xf numFmtId="0" fontId="3" fillId="0" borderId="47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10" fillId="0" borderId="10" xfId="3528" applyFont="1" applyBorder="1"/>
    <xf numFmtId="0" fontId="3" fillId="0" borderId="48" xfId="3528" applyFont="1" applyBorder="1" applyAlignment="1">
      <alignment horizontal="center" wrapText="1"/>
    </xf>
    <xf numFmtId="0" fontId="10" fillId="0" borderId="13" xfId="3528" applyFont="1" applyBorder="1" applyAlignment="1">
      <alignment horizontal="left" vertical="top" wrapText="1"/>
    </xf>
    <xf numFmtId="0" fontId="10" fillId="0" borderId="6" xfId="3528" applyFont="1" applyBorder="1" applyAlignment="1">
      <alignment horizontal="center" vertical="center" wrapText="1"/>
    </xf>
    <xf numFmtId="0" fontId="10" fillId="0" borderId="16" xfId="3528" applyFont="1" applyBorder="1"/>
    <xf numFmtId="0" fontId="3" fillId="0" borderId="49" xfId="3528" applyFont="1" applyBorder="1" applyAlignment="1">
      <alignment horizontal="center" vertical="center"/>
    </xf>
    <xf numFmtId="0" fontId="10" fillId="0" borderId="6" xfId="3528" applyFont="1" applyFill="1" applyBorder="1" applyAlignment="1">
      <alignment horizontal="center" vertical="center" wrapText="1"/>
    </xf>
    <xf numFmtId="0" fontId="10" fillId="0" borderId="7" xfId="3528" applyFont="1" applyBorder="1" applyAlignment="1">
      <alignment horizontal="center" vertical="center" wrapText="1"/>
    </xf>
    <xf numFmtId="0" fontId="118" fillId="0" borderId="16" xfId="3528" applyFont="1" applyBorder="1" applyAlignment="1">
      <alignment horizontal="center" vertical="center" wrapText="1"/>
    </xf>
    <xf numFmtId="0" fontId="6" fillId="0" borderId="51" xfId="3528" applyFont="1" applyBorder="1" applyAlignment="1">
      <alignment horizontal="center" vertical="center" wrapText="1"/>
    </xf>
    <xf numFmtId="0" fontId="3" fillId="0" borderId="45" xfId="3528" applyFont="1" applyFill="1" applyBorder="1" applyAlignment="1">
      <alignment horizontal="center" vertical="center" wrapText="1"/>
    </xf>
    <xf numFmtId="0" fontId="9" fillId="0" borderId="5" xfId="3528" applyFont="1" applyFill="1" applyBorder="1" applyAlignment="1">
      <alignment horizontal="center" vertical="center" wrapText="1"/>
    </xf>
    <xf numFmtId="0" fontId="119" fillId="0" borderId="9" xfId="3528" applyFont="1" applyFill="1" applyBorder="1" applyAlignment="1">
      <alignment horizontal="center" vertical="center" wrapText="1"/>
    </xf>
    <xf numFmtId="0" fontId="10" fillId="0" borderId="5" xfId="3528" applyFont="1" applyFill="1" applyBorder="1" applyAlignment="1">
      <alignment horizontal="center" vertical="center" wrapText="1"/>
    </xf>
    <xf numFmtId="2" fontId="3" fillId="0" borderId="49" xfId="3528" applyNumberFormat="1" applyFont="1" applyFill="1" applyBorder="1" applyAlignment="1">
      <alignment horizontal="center" vertical="center"/>
    </xf>
    <xf numFmtId="0" fontId="3" fillId="0" borderId="48" xfId="3528" applyFont="1" applyFill="1" applyBorder="1" applyAlignment="1">
      <alignment horizontal="center" wrapText="1"/>
    </xf>
    <xf numFmtId="0" fontId="10" fillId="0" borderId="6" xfId="3528" applyFont="1" applyFill="1" applyBorder="1" applyAlignment="1">
      <alignment horizontal="left" vertical="center" wrapText="1"/>
    </xf>
    <xf numFmtId="0" fontId="10" fillId="0" borderId="6" xfId="3528" applyFont="1" applyFill="1" applyBorder="1" applyAlignment="1">
      <alignment horizontal="right" vertical="center" wrapText="1"/>
    </xf>
    <xf numFmtId="194" fontId="10" fillId="0" borderId="13" xfId="3528" applyNumberFormat="1" applyFont="1" applyFill="1" applyBorder="1" applyAlignment="1">
      <alignment horizontal="right" vertical="center" wrapText="1"/>
    </xf>
    <xf numFmtId="0" fontId="3" fillId="0" borderId="49" xfId="3528" applyFont="1" applyFill="1" applyBorder="1" applyAlignment="1">
      <alignment horizontal="center" vertical="center"/>
    </xf>
    <xf numFmtId="1" fontId="10" fillId="0" borderId="13" xfId="3528" applyNumberFormat="1" applyFont="1" applyFill="1" applyBorder="1" applyAlignment="1">
      <alignment horizontal="right" vertical="center" wrapText="1"/>
    </xf>
    <xf numFmtId="166" fontId="10" fillId="0" borderId="13" xfId="3528" applyNumberFormat="1" applyFont="1" applyFill="1" applyBorder="1" applyAlignment="1">
      <alignment horizontal="right" vertical="center" wrapText="1"/>
    </xf>
    <xf numFmtId="167" fontId="10" fillId="0" borderId="13" xfId="3528" applyNumberFormat="1" applyFont="1" applyFill="1" applyBorder="1" applyAlignment="1">
      <alignment horizontal="right" vertical="center" wrapText="1"/>
    </xf>
    <xf numFmtId="0" fontId="113" fillId="0" borderId="6" xfId="3528" applyFont="1" applyFill="1" applyBorder="1"/>
    <xf numFmtId="2" fontId="10" fillId="0" borderId="13" xfId="3528" applyNumberFormat="1" applyFont="1" applyFill="1" applyBorder="1" applyAlignment="1">
      <alignment horizontal="right" vertical="center"/>
    </xf>
    <xf numFmtId="0" fontId="10" fillId="0" borderId="6" xfId="3528" applyFont="1" applyFill="1" applyBorder="1" applyAlignment="1">
      <alignment horizontal="left" vertical="center"/>
    </xf>
    <xf numFmtId="0" fontId="10" fillId="0" borderId="6" xfId="3528" applyFont="1" applyFill="1" applyBorder="1" applyAlignment="1">
      <alignment horizontal="left" vertical="center" indent="1"/>
    </xf>
    <xf numFmtId="195" fontId="10" fillId="0" borderId="13" xfId="3528" applyNumberFormat="1" applyFont="1" applyFill="1" applyBorder="1" applyAlignment="1">
      <alignment horizontal="right" vertical="center"/>
    </xf>
    <xf numFmtId="0" fontId="9" fillId="0" borderId="7" xfId="3528" applyFont="1" applyFill="1" applyBorder="1" applyAlignment="1">
      <alignment horizontal="left" vertical="center" indent="1"/>
    </xf>
    <xf numFmtId="2" fontId="118" fillId="0" borderId="12" xfId="3528" applyNumberFormat="1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52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1" xfId="3528" applyFont="1" applyBorder="1" applyAlignment="1">
      <alignment horizontal="center" wrapText="1"/>
    </xf>
    <xf numFmtId="0" fontId="3" fillId="0" borderId="45" xfId="3528" applyFont="1" applyBorder="1" applyAlignment="1">
      <alignment horizontal="center" vertical="center" wrapText="1"/>
    </xf>
    <xf numFmtId="0" fontId="9" fillId="0" borderId="5" xfId="3528" applyFont="1" applyBorder="1" applyAlignment="1">
      <alignment horizontal="center" vertical="center" wrapText="1"/>
    </xf>
    <xf numFmtId="2" fontId="118" fillId="0" borderId="14" xfId="3528" applyNumberFormat="1" applyFont="1" applyBorder="1" applyAlignment="1">
      <alignment horizontal="center" vertical="center"/>
    </xf>
    <xf numFmtId="0" fontId="10" fillId="0" borderId="5" xfId="3528" applyFont="1" applyBorder="1" applyAlignment="1">
      <alignment horizontal="center" vertical="center" wrapText="1"/>
    </xf>
    <xf numFmtId="4" fontId="3" fillId="0" borderId="46" xfId="3528" applyNumberFormat="1" applyFont="1" applyBorder="1" applyAlignment="1">
      <alignment horizontal="center" vertical="center"/>
    </xf>
    <xf numFmtId="0" fontId="6" fillId="0" borderId="53" xfId="3528" applyFont="1" applyBorder="1"/>
    <xf numFmtId="0" fontId="120" fillId="0" borderId="16" xfId="3528" applyFont="1" applyBorder="1" applyAlignment="1">
      <alignment horizontal="center" vertical="center" wrapText="1"/>
    </xf>
    <xf numFmtId="2" fontId="118" fillId="0" borderId="0" xfId="3528" applyNumberFormat="1" applyFont="1" applyBorder="1" applyAlignment="1">
      <alignment horizontal="center" vertical="center"/>
    </xf>
    <xf numFmtId="4" fontId="3" fillId="0" borderId="49" xfId="3528" applyNumberFormat="1" applyFont="1" applyBorder="1" applyAlignment="1">
      <alignment horizontal="center" vertical="center"/>
    </xf>
    <xf numFmtId="49" fontId="121" fillId="0" borderId="53" xfId="3528" applyNumberFormat="1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center" vertical="top" wrapText="1"/>
    </xf>
    <xf numFmtId="0" fontId="3" fillId="0" borderId="53" xfId="3528" applyFont="1" applyBorder="1"/>
    <xf numFmtId="0" fontId="10" fillId="0" borderId="16" xfId="3528" applyFont="1" applyBorder="1" applyAlignment="1">
      <alignment horizontal="left" vertical="center" wrapText="1"/>
    </xf>
    <xf numFmtId="196" fontId="10" fillId="0" borderId="0" xfId="3528" applyNumberFormat="1" applyFont="1" applyFill="1" applyBorder="1" applyAlignment="1">
      <alignment horizontal="right" vertical="center" wrapText="1"/>
    </xf>
    <xf numFmtId="0" fontId="10" fillId="0" borderId="6" xfId="3528" applyFont="1" applyBorder="1" applyAlignment="1">
      <alignment horizontal="center"/>
    </xf>
    <xf numFmtId="0" fontId="113" fillId="0" borderId="54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vertical="center"/>
    </xf>
    <xf numFmtId="166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66" fontId="10" fillId="0" borderId="0" xfId="3528" applyNumberFormat="1" applyFont="1" applyBorder="1" applyAlignment="1">
      <alignment horizontal="right" vertical="center" wrapText="1"/>
    </xf>
    <xf numFmtId="0" fontId="10" fillId="0" borderId="16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6" xfId="3528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center" indent="1"/>
    </xf>
    <xf numFmtId="195" fontId="10" fillId="0" borderId="0" xfId="3528" applyNumberFormat="1" applyFont="1" applyBorder="1" applyAlignment="1">
      <alignment horizontal="right" vertical="center"/>
    </xf>
    <xf numFmtId="2" fontId="118" fillId="0" borderId="0" xfId="3528" applyNumberFormat="1" applyFont="1" applyBorder="1" applyAlignment="1">
      <alignment horizontal="right" vertical="center"/>
    </xf>
    <xf numFmtId="1" fontId="10" fillId="0" borderId="6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66" fontId="10" fillId="0" borderId="6" xfId="3528" applyNumberFormat="1" applyFont="1" applyBorder="1" applyAlignment="1">
      <alignment horizontal="right"/>
    </xf>
    <xf numFmtId="0" fontId="113" fillId="0" borderId="6" xfId="3528" applyFont="1" applyBorder="1"/>
    <xf numFmtId="0" fontId="6" fillId="0" borderId="55" xfId="3528" applyFont="1" applyBorder="1" applyAlignment="1">
      <alignment horizontal="center" vertical="center" wrapText="1"/>
    </xf>
    <xf numFmtId="0" fontId="9" fillId="0" borderId="11" xfId="3528" applyFont="1" applyBorder="1" applyAlignment="1">
      <alignment horizontal="left" vertical="center" indent="1"/>
    </xf>
    <xf numFmtId="2" fontId="118" fillId="0" borderId="12" xfId="3528" applyNumberFormat="1" applyFont="1" applyBorder="1" applyAlignment="1">
      <alignment horizontal="right" vertical="center"/>
    </xf>
    <xf numFmtId="0" fontId="6" fillId="0" borderId="7" xfId="3528" applyFont="1" applyBorder="1"/>
    <xf numFmtId="4" fontId="3" fillId="0" borderId="52" xfId="3528" applyNumberFormat="1" applyFont="1" applyBorder="1" applyAlignment="1">
      <alignment horizontal="center" vertical="center"/>
    </xf>
    <xf numFmtId="196" fontId="10" fillId="0" borderId="5" xfId="3528" applyNumberFormat="1" applyFont="1" applyBorder="1" applyAlignment="1">
      <alignment horizontal="center"/>
    </xf>
    <xf numFmtId="0" fontId="10" fillId="0" borderId="14" xfId="3528" applyFont="1" applyBorder="1" applyAlignment="1">
      <alignment horizontal="center"/>
    </xf>
    <xf numFmtId="0" fontId="6" fillId="0" borderId="53" xfId="3528" applyFont="1" applyBorder="1" applyAlignment="1">
      <alignment horizontal="center" vertical="center" wrapText="1"/>
    </xf>
    <xf numFmtId="0" fontId="10" fillId="0" borderId="6" xfId="3528" applyFont="1" applyBorder="1"/>
    <xf numFmtId="0" fontId="10" fillId="2" borderId="16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6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6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195" fontId="10" fillId="0" borderId="16" xfId="3528" applyNumberFormat="1" applyFont="1" applyBorder="1" applyAlignment="1">
      <alignment vertical="center"/>
    </xf>
    <xf numFmtId="2" fontId="118" fillId="0" borderId="12" xfId="3528" applyNumberFormat="1" applyFont="1" applyBorder="1" applyAlignment="1">
      <alignment horizontal="center" vertical="center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0" fontId="10" fillId="0" borderId="2" xfId="3528" applyFont="1" applyBorder="1" applyAlignment="1">
      <alignment horizontal="left" vertical="center" wrapText="1"/>
    </xf>
    <xf numFmtId="2" fontId="8" fillId="0" borderId="2" xfId="3528" applyNumberFormat="1" applyFont="1" applyBorder="1" applyAlignment="1">
      <alignment horizontal="center" vertical="center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0" fontId="112" fillId="0" borderId="0" xfId="3528" applyFont="1"/>
    <xf numFmtId="0" fontId="113" fillId="0" borderId="0" xfId="3528" applyFont="1" applyFill="1" applyAlignment="1"/>
    <xf numFmtId="0" fontId="113" fillId="0" borderId="0" xfId="3528" applyFont="1" applyAlignment="1"/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9" fontId="10" fillId="0" borderId="2" xfId="5" applyNumberFormat="1" applyFont="1" applyBorder="1" applyAlignment="1">
      <alignment horizontal="center" vertical="top" wrapText="1"/>
    </xf>
    <xf numFmtId="4" fontId="3" fillId="0" borderId="2" xfId="5" applyNumberFormat="1" applyFont="1" applyBorder="1" applyAlignment="1">
      <alignment horizontal="center" vertical="top" wrapText="1"/>
    </xf>
    <xf numFmtId="0" fontId="10" fillId="0" borderId="11" xfId="5" applyNumberFormat="1" applyFont="1" applyBorder="1" applyAlignment="1">
      <alignment horizontal="left" vertical="top" wrapText="1" inden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9" fontId="8" fillId="0" borderId="3" xfId="5" applyNumberFormat="1" applyFont="1" applyBorder="1" applyAlignment="1">
      <alignment horizontal="center" vertical="center" wrapText="1"/>
    </xf>
    <xf numFmtId="4" fontId="3" fillId="0" borderId="5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3" xfId="5" applyNumberFormat="1" applyFont="1" applyBorder="1" applyAlignment="1">
      <alignment horizontal="center" vertical="top" wrapText="1"/>
    </xf>
    <xf numFmtId="49" fontId="10" fillId="0" borderId="2" xfId="5" applyNumberFormat="1" applyFont="1" applyBorder="1" applyAlignment="1">
      <alignment horizontal="left" vertical="top" wrapText="1"/>
    </xf>
    <xf numFmtId="4" fontId="3" fillId="0" borderId="7" xfId="5" applyNumberFormat="1" applyFont="1" applyBorder="1" applyAlignment="1">
      <alignment horizontal="center" wrapText="1"/>
    </xf>
    <xf numFmtId="49" fontId="111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0" fontId="10" fillId="0" borderId="7" xfId="5" applyNumberFormat="1" applyFont="1" applyBorder="1" applyAlignment="1">
      <alignment horizontal="left" vertical="top" wrapText="1"/>
    </xf>
    <xf numFmtId="0" fontId="10" fillId="0" borderId="5" xfId="5" applyNumberFormat="1" applyFont="1" applyBorder="1" applyAlignment="1">
      <alignment horizontal="left" vertical="top" wrapText="1"/>
    </xf>
    <xf numFmtId="49" fontId="10" fillId="0" borderId="7" xfId="5" applyNumberFormat="1" applyFont="1" applyFill="1" applyBorder="1" applyAlignment="1">
      <alignment vertical="top" wrapText="1"/>
    </xf>
    <xf numFmtId="49" fontId="14" fillId="0" borderId="7" xfId="5" applyNumberFormat="1" applyFont="1" applyBorder="1" applyAlignment="1">
      <alignment vertical="top" wrapText="1"/>
    </xf>
    <xf numFmtId="4" fontId="3" fillId="0" borderId="6" xfId="5" applyNumberFormat="1" applyFont="1" applyBorder="1" applyAlignment="1">
      <alignment horizontal="center" wrapText="1"/>
    </xf>
    <xf numFmtId="49" fontId="111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4" fillId="0" borderId="6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22" fillId="0" borderId="0" xfId="3528" applyFont="1" applyBorder="1"/>
    <xf numFmtId="167" fontId="10" fillId="0" borderId="7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22" fillId="0" borderId="0" xfId="3528" applyFont="1" applyBorder="1" applyAlignment="1">
      <alignment horizontal="center"/>
    </xf>
    <xf numFmtId="49" fontId="10" fillId="0" borderId="5" xfId="5" applyNumberFormat="1" applyFont="1" applyFill="1" applyBorder="1" applyAlignment="1">
      <alignment vertical="top" wrapText="1"/>
    </xf>
    <xf numFmtId="49" fontId="14" fillId="0" borderId="5" xfId="5" applyNumberFormat="1" applyFont="1" applyBorder="1" applyAlignment="1">
      <alignment vertical="top" wrapText="1"/>
    </xf>
    <xf numFmtId="3" fontId="10" fillId="0" borderId="5" xfId="5" applyNumberFormat="1" applyFont="1" applyBorder="1" applyAlignment="1">
      <alignment horizontal="center" wrapText="1"/>
    </xf>
    <xf numFmtId="49" fontId="14" fillId="0" borderId="5" xfId="5" applyNumberFormat="1" applyFont="1" applyFill="1" applyBorder="1" applyAlignment="1">
      <alignment horizontal="center" wrapText="1"/>
    </xf>
    <xf numFmtId="49" fontId="14" fillId="0" borderId="2" xfId="5" applyNumberFormat="1" applyFont="1" applyBorder="1" applyAlignment="1">
      <alignment horizontal="center" vertical="top" wrapText="1"/>
    </xf>
    <xf numFmtId="4" fontId="10" fillId="0" borderId="2" xfId="5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center" vertical="center" wrapText="1"/>
    </xf>
    <xf numFmtId="4" fontId="8" fillId="0" borderId="0" xfId="5" applyNumberFormat="1" applyFont="1" applyAlignment="1">
      <alignment horizontal="center" wrapText="1"/>
    </xf>
    <xf numFmtId="49" fontId="8" fillId="0" borderId="0" xfId="5" applyNumberFormat="1" applyFont="1" applyAlignment="1">
      <alignment wrapText="1"/>
    </xf>
    <xf numFmtId="0" fontId="8" fillId="0" borderId="0" xfId="5" applyFont="1" applyAlignment="1">
      <alignment horizontal="right"/>
    </xf>
    <xf numFmtId="49" fontId="8" fillId="0" borderId="0" xfId="5" applyNumberFormat="1" applyFont="1" applyFill="1" applyAlignment="1">
      <alignment wrapText="1"/>
    </xf>
    <xf numFmtId="49" fontId="8" fillId="0" borderId="0" xfId="5" applyNumberFormat="1" applyFont="1" applyAlignment="1">
      <alignment horizontal="center" vertical="top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7" fillId="0" borderId="0" xfId="4" applyFont="1" applyAlignment="1" applyProtection="1">
      <alignment horizontal="left" vertical="top" wrapText="1"/>
      <protection locked="0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/>
    <xf numFmtId="0" fontId="7" fillId="0" borderId="0" xfId="4" applyFont="1" applyAlignment="1" applyProtection="1">
      <alignment horizontal="left" wrapText="1"/>
      <protection locked="0"/>
    </xf>
    <xf numFmtId="0" fontId="3" fillId="0" borderId="0" xfId="5" applyFont="1" applyAlignment="1">
      <alignment horizontal="left" vertical="top" wrapText="1"/>
    </xf>
    <xf numFmtId="4" fontId="6" fillId="0" borderId="0" xfId="3" applyNumberFormat="1" applyFont="1" applyAlignment="1">
      <alignment horizontal="center"/>
    </xf>
    <xf numFmtId="4" fontId="3" fillId="0" borderId="0" xfId="3528" applyNumberFormat="1" applyFont="1" applyAlignment="1">
      <alignment horizontal="center"/>
    </xf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11" fillId="0" borderId="0" xfId="3266"/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56" xfId="3266" applyFont="1" applyBorder="1" applyAlignment="1">
      <alignment horizontal="left" vertical="center"/>
    </xf>
    <xf numFmtId="0" fontId="3" fillId="0" borderId="58" xfId="3266" applyFont="1" applyBorder="1" applyAlignment="1">
      <alignment horizontal="left" vertical="center" wrapText="1" indent="1"/>
    </xf>
    <xf numFmtId="0" fontId="3" fillId="0" borderId="58" xfId="3266" applyFont="1" applyBorder="1" applyAlignment="1">
      <alignment horizontal="left" vertical="center" indent="1"/>
    </xf>
    <xf numFmtId="2" fontId="11" fillId="0" borderId="0" xfId="3266" applyNumberFormat="1"/>
    <xf numFmtId="0" fontId="16" fillId="45" borderId="56" xfId="3266" applyFont="1" applyFill="1" applyBorder="1" applyAlignment="1">
      <alignment horizontal="left" vertical="center"/>
    </xf>
    <xf numFmtId="0" fontId="3" fillId="0" borderId="59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0" xfId="3266" applyFont="1" applyFill="1" applyBorder="1" applyAlignment="1">
      <alignment vertical="center" wrapText="1"/>
    </xf>
    <xf numFmtId="0" fontId="3" fillId="0" borderId="56" xfId="3266" applyFont="1" applyBorder="1" applyAlignment="1">
      <alignment vertical="center"/>
    </xf>
    <xf numFmtId="0" fontId="121" fillId="0" borderId="56" xfId="3266" applyFont="1" applyBorder="1" applyAlignment="1">
      <alignment vertical="center"/>
    </xf>
    <xf numFmtId="0" fontId="6" fillId="0" borderId="56" xfId="3266" applyFont="1" applyBorder="1" applyAlignment="1">
      <alignment vertical="center"/>
    </xf>
    <xf numFmtId="0" fontId="6" fillId="0" borderId="61" xfId="3266" applyFont="1" applyBorder="1" applyAlignment="1">
      <alignment vertical="center"/>
    </xf>
    <xf numFmtId="0" fontId="3" fillId="0" borderId="63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0" fontId="2" fillId="0" borderId="0" xfId="3266" applyFont="1" applyAlignment="1">
      <alignment vertical="center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4" fontId="6" fillId="0" borderId="57" xfId="3266" applyNumberFormat="1" applyFont="1" applyFill="1" applyBorder="1" applyAlignment="1">
      <alignment horizontal="right" vertical="center"/>
    </xf>
    <xf numFmtId="197" fontId="3" fillId="0" borderId="57" xfId="3266" applyNumberFormat="1" applyFont="1" applyFill="1" applyBorder="1" applyAlignment="1">
      <alignment horizontal="right" vertical="center"/>
    </xf>
    <xf numFmtId="4" fontId="3" fillId="0" borderId="57" xfId="3266" applyNumberFormat="1" applyFont="1" applyFill="1" applyBorder="1" applyAlignment="1">
      <alignment horizontal="right" vertical="center"/>
    </xf>
    <xf numFmtId="164" fontId="3" fillId="0" borderId="57" xfId="3266" applyNumberFormat="1" applyFont="1" applyFill="1" applyBorder="1" applyAlignment="1">
      <alignment horizontal="right" vertical="center"/>
    </xf>
    <xf numFmtId="198" fontId="3" fillId="0" borderId="57" xfId="3266" applyNumberFormat="1" applyFont="1" applyFill="1" applyBorder="1" applyAlignment="1">
      <alignment horizontal="right" vertical="center"/>
    </xf>
    <xf numFmtId="4" fontId="6" fillId="0" borderId="57" xfId="3266" applyNumberFormat="1" applyFont="1" applyFill="1" applyBorder="1" applyAlignment="1">
      <alignment vertical="center"/>
    </xf>
    <xf numFmtId="4" fontId="3" fillId="0" borderId="57" xfId="3266" applyNumberFormat="1" applyFont="1" applyFill="1" applyBorder="1" applyAlignment="1">
      <alignment vertical="center"/>
    </xf>
    <xf numFmtId="4" fontId="6" fillId="0" borderId="62" xfId="3266" applyNumberFormat="1" applyFont="1" applyFill="1" applyBorder="1" applyAlignment="1">
      <alignment vertical="center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left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0" fontId="23" fillId="0" borderId="3" xfId="5" applyFont="1" applyBorder="1" applyAlignment="1">
      <alignment horizontal="left" vertical="center" wrapText="1"/>
    </xf>
    <xf numFmtId="0" fontId="23" fillId="0" borderId="8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23" fillId="0" borderId="3" xfId="5" applyFont="1" applyFill="1" applyBorder="1" applyAlignment="1">
      <alignment horizontal="left" vertical="center" wrapText="1"/>
    </xf>
    <xf numFmtId="0" fontId="13" fillId="0" borderId="5" xfId="5" applyFont="1" applyBorder="1" applyAlignment="1">
      <alignment wrapText="1"/>
    </xf>
    <xf numFmtId="0" fontId="17" fillId="0" borderId="0" xfId="3266" applyFont="1"/>
    <xf numFmtId="165" fontId="17" fillId="0" borderId="0" xfId="3266" applyNumberFormat="1" applyFont="1" applyAlignment="1">
      <alignment horizontal="center"/>
    </xf>
    <xf numFmtId="0" fontId="17" fillId="0" borderId="0" xfId="3266" applyFont="1" applyFill="1"/>
    <xf numFmtId="0" fontId="17" fillId="0" borderId="0" xfId="3266" applyFont="1" applyAlignment="1">
      <alignment horizontal="center" vertical="top"/>
    </xf>
    <xf numFmtId="0" fontId="3" fillId="0" borderId="2" xfId="3266" applyFont="1" applyBorder="1"/>
    <xf numFmtId="164" fontId="10" fillId="0" borderId="5" xfId="2" applyNumberFormat="1" applyFont="1" applyBorder="1" applyAlignment="1">
      <alignment horizontal="center" wrapText="1"/>
    </xf>
    <xf numFmtId="167" fontId="10" fillId="0" borderId="0" xfId="2" applyNumberFormat="1" applyFont="1" applyBorder="1" applyAlignment="1">
      <alignment horizontal="center" wrapText="1"/>
    </xf>
    <xf numFmtId="2" fontId="10" fillId="0" borderId="0" xfId="3266" applyNumberFormat="1" applyFont="1" applyAlignment="1"/>
    <xf numFmtId="165" fontId="3" fillId="0" borderId="0" xfId="3266" applyNumberFormat="1" applyFont="1" applyAlignment="1">
      <alignment horizontal="center"/>
    </xf>
    <xf numFmtId="0" fontId="3" fillId="0" borderId="0" xfId="3266" applyFont="1" applyFill="1" applyAlignment="1">
      <alignment horizontal="right"/>
    </xf>
    <xf numFmtId="49" fontId="3" fillId="0" borderId="5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wrapText="1"/>
    </xf>
    <xf numFmtId="49" fontId="3" fillId="0" borderId="14" xfId="2" applyNumberFormat="1" applyFont="1" applyBorder="1" applyAlignment="1">
      <alignment horizontal="left" wrapText="1"/>
    </xf>
    <xf numFmtId="49" fontId="3" fillId="0" borderId="14" xfId="2" applyNumberFormat="1" applyFont="1" applyBorder="1" applyAlignment="1">
      <alignment wrapText="1"/>
    </xf>
    <xf numFmtId="49" fontId="3" fillId="0" borderId="8" xfId="2" applyNumberFormat="1" applyFont="1" applyBorder="1" applyAlignment="1">
      <alignment wrapText="1"/>
    </xf>
    <xf numFmtId="0" fontId="3" fillId="0" borderId="7" xfId="0" applyFont="1" applyBorder="1"/>
    <xf numFmtId="49" fontId="3" fillId="0" borderId="2" xfId="2" applyNumberFormat="1" applyFont="1" applyBorder="1" applyAlignment="1">
      <alignment wrapText="1"/>
    </xf>
    <xf numFmtId="49" fontId="3" fillId="0" borderId="8" xfId="2" applyNumberFormat="1" applyFont="1" applyBorder="1" applyAlignment="1">
      <alignment horizontal="left" wrapText="1"/>
    </xf>
    <xf numFmtId="49" fontId="3" fillId="0" borderId="11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wrapText="1"/>
    </xf>
    <xf numFmtId="4" fontId="3" fillId="0" borderId="0" xfId="2" applyNumberFormat="1" applyFont="1" applyBorder="1" applyAlignment="1">
      <alignment horizontal="right" wrapText="1"/>
    </xf>
    <xf numFmtId="0" fontId="17" fillId="0" borderId="0" xfId="3266" applyFont="1" applyBorder="1"/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left"/>
    </xf>
    <xf numFmtId="0" fontId="3" fillId="0" borderId="64" xfId="3266" applyFont="1" applyBorder="1" applyAlignment="1">
      <alignment horizontal="left" vertical="center"/>
    </xf>
    <xf numFmtId="0" fontId="3" fillId="0" borderId="66" xfId="3266" applyFont="1" applyBorder="1" applyAlignment="1">
      <alignment horizontal="left" vertical="center" wrapText="1" indent="1"/>
    </xf>
    <xf numFmtId="197" fontId="3" fillId="0" borderId="65" xfId="3266" applyNumberFormat="1" applyFont="1" applyFill="1" applyBorder="1" applyAlignment="1">
      <alignment horizontal="right" vertical="center"/>
    </xf>
    <xf numFmtId="0" fontId="3" fillId="0" borderId="67" xfId="3266" applyFont="1" applyBorder="1" applyAlignment="1">
      <alignment horizontal="left" vertical="center"/>
    </xf>
    <xf numFmtId="4" fontId="6" fillId="0" borderId="68" xfId="3266" applyNumberFormat="1" applyFont="1" applyFill="1" applyBorder="1" applyAlignment="1">
      <alignment horizontal="right" vertical="center"/>
    </xf>
    <xf numFmtId="0" fontId="3" fillId="0" borderId="69" xfId="3266" applyFont="1" applyBorder="1" applyAlignment="1">
      <alignment horizontal="left" vertical="center" wrapText="1" indent="1"/>
    </xf>
    <xf numFmtId="0" fontId="108" fillId="0" borderId="0" xfId="3266" applyFont="1" applyAlignment="1">
      <alignment horizontal="center" vertical="center"/>
    </xf>
    <xf numFmtId="0" fontId="3" fillId="0" borderId="0" xfId="3266" applyFont="1" applyAlignment="1">
      <alignment horizontal="left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0" fontId="3" fillId="0" borderId="0" xfId="3266" applyFont="1" applyAlignment="1">
      <alignment horizontal="right"/>
    </xf>
    <xf numFmtId="0" fontId="10" fillId="0" borderId="3" xfId="2" applyNumberFormat="1" applyFont="1" applyBorder="1" applyAlignment="1">
      <alignment horizontal="center" vertical="top" wrapText="1"/>
    </xf>
    <xf numFmtId="0" fontId="10" fillId="0" borderId="8" xfId="2" applyNumberFormat="1" applyFont="1" applyBorder="1" applyAlignment="1">
      <alignment horizontal="center" vertical="top" wrapText="1"/>
    </xf>
    <xf numFmtId="0" fontId="10" fillId="0" borderId="4" xfId="2" applyNumberFormat="1" applyFont="1" applyBorder="1" applyAlignment="1">
      <alignment horizontal="center" vertical="top" wrapText="1"/>
    </xf>
    <xf numFmtId="49" fontId="6" fillId="0" borderId="3" xfId="2" applyNumberFormat="1" applyFont="1" applyFill="1" applyBorder="1" applyAlignment="1">
      <alignment horizontal="left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49" fontId="3" fillId="0" borderId="9" xfId="2" applyNumberFormat="1" applyFont="1" applyBorder="1" applyAlignment="1">
      <alignment horizontal="left" wrapText="1"/>
    </xf>
    <xf numFmtId="49" fontId="3" fillId="0" borderId="10" xfId="2" applyNumberFormat="1" applyFont="1" applyBorder="1" applyAlignment="1">
      <alignment horizontal="left" wrapText="1"/>
    </xf>
    <xf numFmtId="4" fontId="3" fillId="0" borderId="9" xfId="2" applyNumberFormat="1" applyFont="1" applyBorder="1" applyAlignment="1">
      <alignment horizontal="center" wrapText="1"/>
    </xf>
    <xf numFmtId="4" fontId="3" fillId="0" borderId="14" xfId="2" applyNumberFormat="1" applyFont="1" applyBorder="1" applyAlignment="1">
      <alignment horizontal="center" wrapText="1"/>
    </xf>
    <xf numFmtId="49" fontId="3" fillId="0" borderId="3" xfId="2" applyNumberFormat="1" applyFont="1" applyBorder="1" applyAlignment="1">
      <alignment horizontal="left" wrapText="1"/>
    </xf>
    <xf numFmtId="49" fontId="3" fillId="0" borderId="4" xfId="2" applyNumberFormat="1" applyFont="1" applyBorder="1" applyAlignment="1">
      <alignment horizontal="left" wrapText="1"/>
    </xf>
    <xf numFmtId="4" fontId="3" fillId="0" borderId="3" xfId="2" applyNumberFormat="1" applyFont="1" applyBorder="1" applyAlignment="1">
      <alignment horizontal="center" wrapText="1"/>
    </xf>
    <xf numFmtId="4" fontId="3" fillId="0" borderId="8" xfId="2" applyNumberFormat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49" fontId="8" fillId="0" borderId="0" xfId="2" applyNumberFormat="1" applyFont="1" applyAlignment="1">
      <alignment horizontal="left" vertical="top" wrapText="1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0" fontId="10" fillId="0" borderId="3" xfId="2" applyNumberFormat="1" applyFont="1" applyBorder="1" applyAlignment="1">
      <alignment horizontal="left" vertical="top" wrapText="1"/>
    </xf>
    <xf numFmtId="0" fontId="10" fillId="0" borderId="4" xfId="2" applyNumberFormat="1" applyFont="1" applyBorder="1" applyAlignment="1">
      <alignment horizontal="left" vertical="top" wrapText="1"/>
    </xf>
    <xf numFmtId="2" fontId="10" fillId="0" borderId="14" xfId="3266" applyNumberFormat="1" applyFont="1" applyBorder="1" applyAlignment="1">
      <alignment horizontal="center"/>
    </xf>
    <xf numFmtId="0" fontId="23" fillId="0" borderId="3" xfId="5" applyFont="1" applyBorder="1" applyAlignment="1">
      <alignment horizontal="left" vertical="center" wrapText="1"/>
    </xf>
    <xf numFmtId="0" fontId="23" fillId="0" borderId="8" xfId="5" applyFont="1" applyBorder="1" applyAlignment="1">
      <alignment horizontal="lef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23" fillId="0" borderId="2" xfId="5" applyFont="1" applyBorder="1" applyAlignment="1">
      <alignment horizontal="left" vertical="center" wrapText="1"/>
    </xf>
    <xf numFmtId="0" fontId="23" fillId="0" borderId="7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13" fillId="0" borderId="4" xfId="5" applyFont="1" applyBorder="1" applyAlignment="1">
      <alignment horizontal="right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23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3" fillId="0" borderId="7" xfId="5" applyFont="1" applyBorder="1" applyAlignment="1">
      <alignment horizontal="center" vertical="center" wrapText="1"/>
    </xf>
    <xf numFmtId="0" fontId="23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23" fillId="0" borderId="2" xfId="5" applyFont="1" applyFill="1" applyBorder="1" applyAlignment="1">
      <alignment horizontal="left" vertical="center" wrapText="1"/>
    </xf>
    <xf numFmtId="0" fontId="23" fillId="0" borderId="3" xfId="5" applyFont="1" applyFill="1" applyBorder="1" applyAlignment="1">
      <alignment horizontal="left" vertical="center" wrapText="1"/>
    </xf>
    <xf numFmtId="0" fontId="13" fillId="0" borderId="14" xfId="5" applyFont="1" applyBorder="1" applyAlignment="1">
      <alignment horizontal="left"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horizontal="center" vertical="center" wrapText="1"/>
    </xf>
    <xf numFmtId="0" fontId="23" fillId="0" borderId="9" xfId="5" applyFont="1" applyBorder="1" applyAlignment="1">
      <alignment horizontal="center" vertical="center" wrapText="1"/>
    </xf>
    <xf numFmtId="0" fontId="23" fillId="0" borderId="14" xfId="5" applyFont="1" applyBorder="1" applyAlignment="1">
      <alignment horizontal="center" vertical="center" wrapText="1"/>
    </xf>
    <xf numFmtId="0" fontId="23" fillId="0" borderId="10" xfId="5" applyFont="1" applyBorder="1" applyAlignment="1">
      <alignment horizontal="center" vertical="center" wrapText="1"/>
    </xf>
    <xf numFmtId="0" fontId="23" fillId="0" borderId="13" xfId="5" applyFont="1" applyBorder="1" applyAlignment="1">
      <alignment horizontal="center" vertical="center" wrapText="1"/>
    </xf>
    <xf numFmtId="0" fontId="23" fillId="0" borderId="16" xfId="5" applyFont="1" applyBorder="1" applyAlignment="1">
      <alignment horizontal="center" vertical="center" wrapText="1"/>
    </xf>
    <xf numFmtId="0" fontId="23" fillId="0" borderId="12" xfId="5" applyFont="1" applyBorder="1" applyAlignment="1">
      <alignment horizontal="center" vertical="center" wrapText="1"/>
    </xf>
    <xf numFmtId="0" fontId="23" fillId="0" borderId="11" xfId="5" applyFont="1" applyBorder="1" applyAlignment="1">
      <alignment horizontal="center" vertical="center" wrapText="1"/>
    </xf>
    <xf numFmtId="0" fontId="23" fillId="0" borderId="15" xfId="5" applyFont="1" applyBorder="1" applyAlignment="1">
      <alignment horizontal="center" vertical="center" wrapText="1"/>
    </xf>
    <xf numFmtId="0" fontId="16" fillId="0" borderId="0" xfId="4" applyFont="1" applyAlignment="1" applyProtection="1">
      <alignment horizontal="left" wrapText="1"/>
      <protection locked="0"/>
    </xf>
    <xf numFmtId="0" fontId="16" fillId="0" borderId="0" xfId="4" applyFont="1" applyAlignment="1" applyProtection="1">
      <alignment horizontal="left" vertical="top" wrapText="1"/>
      <protection locked="0"/>
    </xf>
    <xf numFmtId="168" fontId="16" fillId="0" borderId="0" xfId="4" applyNumberFormat="1" applyFont="1" applyAlignment="1" applyProtection="1">
      <alignment horizontal="left" vertical="top" wrapText="1"/>
      <protection locked="0"/>
    </xf>
    <xf numFmtId="0" fontId="17" fillId="0" borderId="0" xfId="3528" applyFont="1" applyAlignment="1">
      <alignment horizontal="left" wrapText="1"/>
    </xf>
    <xf numFmtId="0" fontId="17" fillId="0" borderId="0" xfId="3528" applyFont="1" applyAlignment="1">
      <alignment wrapText="1"/>
    </xf>
    <xf numFmtId="0" fontId="114" fillId="0" borderId="0" xfId="3528" applyFont="1" applyAlignment="1">
      <alignment horizontal="left" wrapText="1"/>
    </xf>
    <xf numFmtId="0" fontId="18" fillId="0" borderId="0" xfId="3528" applyFont="1" applyAlignment="1">
      <alignment horizontal="center"/>
    </xf>
    <xf numFmtId="0" fontId="117" fillId="0" borderId="0" xfId="3528" applyFont="1" applyAlignment="1">
      <alignment horizontal="left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6" fillId="0" borderId="50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6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6" fillId="0" borderId="50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0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6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0" fontId="3" fillId="0" borderId="39" xfId="3528" applyFont="1" applyBorder="1" applyAlignment="1">
      <alignment horizontal="center" vertic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0" xfId="3528" applyFont="1" applyBorder="1" applyAlignment="1">
      <alignment horizontal="center" vertical="center"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49" fontId="9" fillId="0" borderId="0" xfId="5" applyNumberFormat="1" applyFont="1" applyAlignment="1">
      <alignment horizontal="center" vertical="top" wrapText="1"/>
    </xf>
    <xf numFmtId="0" fontId="8" fillId="0" borderId="8" xfId="5" applyNumberFormat="1" applyFont="1" applyBorder="1" applyAlignment="1">
      <alignment horizontal="center" vertical="top"/>
    </xf>
    <xf numFmtId="49" fontId="14" fillId="0" borderId="9" xfId="5" applyNumberFormat="1" applyFont="1" applyBorder="1" applyAlignment="1">
      <alignment horizontal="center" wrapText="1"/>
    </xf>
    <xf numFmtId="49" fontId="14" fillId="0" borderId="10" xfId="5" applyNumberFormat="1" applyFont="1" applyBorder="1" applyAlignment="1">
      <alignment horizontal="center" wrapText="1"/>
    </xf>
    <xf numFmtId="49" fontId="14" fillId="0" borderId="3" xfId="5" applyNumberFormat="1" applyFont="1" applyBorder="1" applyAlignment="1">
      <alignment horizontal="center" wrapText="1"/>
    </xf>
    <xf numFmtId="49" fontId="14" fillId="0" borderId="8" xfId="5" applyNumberFormat="1" applyFont="1" applyBorder="1" applyAlignment="1">
      <alignment horizontal="center" wrapText="1"/>
    </xf>
    <xf numFmtId="0" fontId="10" fillId="0" borderId="3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" fontId="3" fillId="0" borderId="13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3" xfId="5" applyNumberFormat="1" applyFont="1" applyBorder="1" applyAlignment="1">
      <alignment horizontal="right" vertical="top" wrapText="1"/>
    </xf>
    <xf numFmtId="0" fontId="10" fillId="0" borderId="8" xfId="5" applyNumberFormat="1" applyFont="1" applyBorder="1" applyAlignment="1">
      <alignment horizontal="right" vertical="top" wrapText="1"/>
    </xf>
    <xf numFmtId="0" fontId="8" fillId="0" borderId="8" xfId="5" applyNumberFormat="1" applyFont="1" applyBorder="1" applyAlignment="1">
      <alignment horizontal="right" vertical="top"/>
    </xf>
    <xf numFmtId="0" fontId="8" fillId="0" borderId="0" xfId="5" applyFont="1" applyAlignment="1">
      <alignment horizontal="center" vertical="center"/>
    </xf>
    <xf numFmtId="49" fontId="8" fillId="0" borderId="0" xfId="5" applyNumberFormat="1" applyFont="1" applyAlignment="1">
      <alignment wrapText="1"/>
    </xf>
    <xf numFmtId="49" fontId="8" fillId="0" borderId="0" xfId="5" applyNumberFormat="1" applyFont="1" applyAlignment="1">
      <alignment vertical="top"/>
    </xf>
    <xf numFmtId="49" fontId="6" fillId="0" borderId="11" xfId="5" applyNumberFormat="1" applyFont="1" applyFill="1" applyBorder="1" applyAlignment="1">
      <alignment horizontal="left" vertical="top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49" fontId="10" fillId="0" borderId="8" xfId="5" applyNumberFormat="1" applyFont="1" applyBorder="1" applyAlignment="1">
      <alignment horizontal="center" vertical="center" wrapText="1"/>
    </xf>
    <xf numFmtId="0" fontId="5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wrapText="1"/>
      <protection locked="0"/>
    </xf>
    <xf numFmtId="0" fontId="18" fillId="0" borderId="0" xfId="3266" applyFont="1" applyBorder="1" applyAlignment="1">
      <alignment horizontal="center" vertical="center" wrapText="1"/>
    </xf>
    <xf numFmtId="0" fontId="110" fillId="0" borderId="0" xfId="3266" applyFont="1" applyBorder="1" applyAlignment="1">
      <alignment horizontal="center" vertical="center" wrapText="1"/>
    </xf>
    <xf numFmtId="0" fontId="123" fillId="0" borderId="0" xfId="3266" applyFont="1" applyBorder="1" applyAlignment="1">
      <alignment horizontal="center" vertical="center" wrapText="1"/>
    </xf>
    <xf numFmtId="0" fontId="124" fillId="0" borderId="0" xfId="3266" applyFont="1" applyBorder="1" applyAlignment="1">
      <alignment horizontal="center" vertical="center" wrapText="1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16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53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Relationship Id="rId87" Type="http://schemas.openxmlformats.org/officeDocument/2006/relationships/externalLink" Target="externalLinks/externalLink81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6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view="pageBreakPreview" topLeftCell="A4" zoomScaleNormal="100" zoomScaleSheetLayoutView="100" workbookViewId="0">
      <selection activeCell="E5" sqref="E5"/>
    </sheetView>
  </sheetViews>
  <sheetFormatPr defaultColWidth="14.140625" defaultRowHeight="12.75"/>
  <cols>
    <col min="1" max="1" width="5.28515625" style="174" customWidth="1"/>
    <col min="2" max="2" width="32.85546875" style="174" customWidth="1"/>
    <col min="3" max="3" width="13.140625" style="174" customWidth="1"/>
    <col min="4" max="4" width="14.140625" style="174" customWidth="1"/>
    <col min="5" max="5" width="12.85546875" style="174" customWidth="1"/>
    <col min="6" max="6" width="27.28515625" style="174" customWidth="1"/>
    <col min="7" max="8" width="17.7109375" style="174" customWidth="1"/>
    <col min="9" max="9" width="16.85546875" style="174" customWidth="1"/>
    <col min="10" max="10" width="13.28515625" style="174" customWidth="1"/>
    <col min="11" max="11" width="14.28515625" style="174" customWidth="1"/>
    <col min="12" max="12" width="14.42578125" style="174" customWidth="1"/>
    <col min="13" max="13" width="9.140625" style="174" customWidth="1"/>
    <col min="14" max="14" width="3.42578125" style="174" customWidth="1"/>
    <col min="15" max="16" width="9.7109375" style="174" customWidth="1"/>
    <col min="17" max="17" width="6.7109375" style="174" customWidth="1"/>
    <col min="18" max="252" width="9.140625" style="174" customWidth="1"/>
    <col min="253" max="253" width="5.28515625" style="174" customWidth="1"/>
    <col min="254" max="254" width="33.85546875" style="174" customWidth="1"/>
    <col min="255" max="255" width="10.28515625" style="174" customWidth="1"/>
    <col min="256" max="256" width="14.140625" style="174"/>
    <col min="257" max="257" width="5.28515625" style="174" customWidth="1"/>
    <col min="258" max="258" width="32.85546875" style="174" customWidth="1"/>
    <col min="259" max="259" width="13.140625" style="174" customWidth="1"/>
    <col min="260" max="260" width="14.140625" style="174" customWidth="1"/>
    <col min="261" max="261" width="12.85546875" style="174" customWidth="1"/>
    <col min="262" max="262" width="27.28515625" style="174" customWidth="1"/>
    <col min="263" max="264" width="17.7109375" style="174" customWidth="1"/>
    <col min="265" max="265" width="16.85546875" style="174" customWidth="1"/>
    <col min="266" max="266" width="13.28515625" style="174" customWidth="1"/>
    <col min="267" max="267" width="14.28515625" style="174" customWidth="1"/>
    <col min="268" max="268" width="14.42578125" style="174" customWidth="1"/>
    <col min="269" max="269" width="9.140625" style="174" customWidth="1"/>
    <col min="270" max="270" width="3.42578125" style="174" customWidth="1"/>
    <col min="271" max="272" width="9.7109375" style="174" customWidth="1"/>
    <col min="273" max="273" width="6.7109375" style="174" customWidth="1"/>
    <col min="274" max="508" width="9.140625" style="174" customWidth="1"/>
    <col min="509" max="509" width="5.28515625" style="174" customWidth="1"/>
    <col min="510" max="510" width="33.85546875" style="174" customWidth="1"/>
    <col min="511" max="511" width="10.28515625" style="174" customWidth="1"/>
    <col min="512" max="512" width="14.140625" style="174"/>
    <col min="513" max="513" width="5.28515625" style="174" customWidth="1"/>
    <col min="514" max="514" width="32.85546875" style="174" customWidth="1"/>
    <col min="515" max="515" width="13.140625" style="174" customWidth="1"/>
    <col min="516" max="516" width="14.140625" style="174" customWidth="1"/>
    <col min="517" max="517" width="12.85546875" style="174" customWidth="1"/>
    <col min="518" max="518" width="27.28515625" style="174" customWidth="1"/>
    <col min="519" max="520" width="17.7109375" style="174" customWidth="1"/>
    <col min="521" max="521" width="16.85546875" style="174" customWidth="1"/>
    <col min="522" max="522" width="13.28515625" style="174" customWidth="1"/>
    <col min="523" max="523" width="14.28515625" style="174" customWidth="1"/>
    <col min="524" max="524" width="14.42578125" style="174" customWidth="1"/>
    <col min="525" max="525" width="9.140625" style="174" customWidth="1"/>
    <col min="526" max="526" width="3.42578125" style="174" customWidth="1"/>
    <col min="527" max="528" width="9.7109375" style="174" customWidth="1"/>
    <col min="529" max="529" width="6.7109375" style="174" customWidth="1"/>
    <col min="530" max="764" width="9.140625" style="174" customWidth="1"/>
    <col min="765" max="765" width="5.28515625" style="174" customWidth="1"/>
    <col min="766" max="766" width="33.85546875" style="174" customWidth="1"/>
    <col min="767" max="767" width="10.28515625" style="174" customWidth="1"/>
    <col min="768" max="768" width="14.140625" style="174"/>
    <col min="769" max="769" width="5.28515625" style="174" customWidth="1"/>
    <col min="770" max="770" width="32.85546875" style="174" customWidth="1"/>
    <col min="771" max="771" width="13.140625" style="174" customWidth="1"/>
    <col min="772" max="772" width="14.140625" style="174" customWidth="1"/>
    <col min="773" max="773" width="12.85546875" style="174" customWidth="1"/>
    <col min="774" max="774" width="27.28515625" style="174" customWidth="1"/>
    <col min="775" max="776" width="17.7109375" style="174" customWidth="1"/>
    <col min="777" max="777" width="16.85546875" style="174" customWidth="1"/>
    <col min="778" max="778" width="13.28515625" style="174" customWidth="1"/>
    <col min="779" max="779" width="14.28515625" style="174" customWidth="1"/>
    <col min="780" max="780" width="14.42578125" style="174" customWidth="1"/>
    <col min="781" max="781" width="9.140625" style="174" customWidth="1"/>
    <col min="782" max="782" width="3.42578125" style="174" customWidth="1"/>
    <col min="783" max="784" width="9.7109375" style="174" customWidth="1"/>
    <col min="785" max="785" width="6.7109375" style="174" customWidth="1"/>
    <col min="786" max="1020" width="9.140625" style="174" customWidth="1"/>
    <col min="1021" max="1021" width="5.28515625" style="174" customWidth="1"/>
    <col min="1022" max="1022" width="33.85546875" style="174" customWidth="1"/>
    <col min="1023" max="1023" width="10.28515625" style="174" customWidth="1"/>
    <col min="1024" max="1024" width="14.140625" style="174"/>
    <col min="1025" max="1025" width="5.28515625" style="174" customWidth="1"/>
    <col min="1026" max="1026" width="32.85546875" style="174" customWidth="1"/>
    <col min="1027" max="1027" width="13.140625" style="174" customWidth="1"/>
    <col min="1028" max="1028" width="14.140625" style="174" customWidth="1"/>
    <col min="1029" max="1029" width="12.85546875" style="174" customWidth="1"/>
    <col min="1030" max="1030" width="27.28515625" style="174" customWidth="1"/>
    <col min="1031" max="1032" width="17.7109375" style="174" customWidth="1"/>
    <col min="1033" max="1033" width="16.85546875" style="174" customWidth="1"/>
    <col min="1034" max="1034" width="13.28515625" style="174" customWidth="1"/>
    <col min="1035" max="1035" width="14.28515625" style="174" customWidth="1"/>
    <col min="1036" max="1036" width="14.42578125" style="174" customWidth="1"/>
    <col min="1037" max="1037" width="9.140625" style="174" customWidth="1"/>
    <col min="1038" max="1038" width="3.42578125" style="174" customWidth="1"/>
    <col min="1039" max="1040" width="9.7109375" style="174" customWidth="1"/>
    <col min="1041" max="1041" width="6.7109375" style="174" customWidth="1"/>
    <col min="1042" max="1276" width="9.140625" style="174" customWidth="1"/>
    <col min="1277" max="1277" width="5.28515625" style="174" customWidth="1"/>
    <col min="1278" max="1278" width="33.85546875" style="174" customWidth="1"/>
    <col min="1279" max="1279" width="10.28515625" style="174" customWidth="1"/>
    <col min="1280" max="1280" width="14.140625" style="174"/>
    <col min="1281" max="1281" width="5.28515625" style="174" customWidth="1"/>
    <col min="1282" max="1282" width="32.85546875" style="174" customWidth="1"/>
    <col min="1283" max="1283" width="13.140625" style="174" customWidth="1"/>
    <col min="1284" max="1284" width="14.140625" style="174" customWidth="1"/>
    <col min="1285" max="1285" width="12.85546875" style="174" customWidth="1"/>
    <col min="1286" max="1286" width="27.28515625" style="174" customWidth="1"/>
    <col min="1287" max="1288" width="17.7109375" style="174" customWidth="1"/>
    <col min="1289" max="1289" width="16.85546875" style="174" customWidth="1"/>
    <col min="1290" max="1290" width="13.28515625" style="174" customWidth="1"/>
    <col min="1291" max="1291" width="14.28515625" style="174" customWidth="1"/>
    <col min="1292" max="1292" width="14.42578125" style="174" customWidth="1"/>
    <col min="1293" max="1293" width="9.140625" style="174" customWidth="1"/>
    <col min="1294" max="1294" width="3.42578125" style="174" customWidth="1"/>
    <col min="1295" max="1296" width="9.7109375" style="174" customWidth="1"/>
    <col min="1297" max="1297" width="6.7109375" style="174" customWidth="1"/>
    <col min="1298" max="1532" width="9.140625" style="174" customWidth="1"/>
    <col min="1533" max="1533" width="5.28515625" style="174" customWidth="1"/>
    <col min="1534" max="1534" width="33.85546875" style="174" customWidth="1"/>
    <col min="1535" max="1535" width="10.28515625" style="174" customWidth="1"/>
    <col min="1536" max="1536" width="14.140625" style="174"/>
    <col min="1537" max="1537" width="5.28515625" style="174" customWidth="1"/>
    <col min="1538" max="1538" width="32.85546875" style="174" customWidth="1"/>
    <col min="1539" max="1539" width="13.140625" style="174" customWidth="1"/>
    <col min="1540" max="1540" width="14.140625" style="174" customWidth="1"/>
    <col min="1541" max="1541" width="12.85546875" style="174" customWidth="1"/>
    <col min="1542" max="1542" width="27.28515625" style="174" customWidth="1"/>
    <col min="1543" max="1544" width="17.7109375" style="174" customWidth="1"/>
    <col min="1545" max="1545" width="16.85546875" style="174" customWidth="1"/>
    <col min="1546" max="1546" width="13.28515625" style="174" customWidth="1"/>
    <col min="1547" max="1547" width="14.28515625" style="174" customWidth="1"/>
    <col min="1548" max="1548" width="14.42578125" style="174" customWidth="1"/>
    <col min="1549" max="1549" width="9.140625" style="174" customWidth="1"/>
    <col min="1550" max="1550" width="3.42578125" style="174" customWidth="1"/>
    <col min="1551" max="1552" width="9.7109375" style="174" customWidth="1"/>
    <col min="1553" max="1553" width="6.7109375" style="174" customWidth="1"/>
    <col min="1554" max="1788" width="9.140625" style="174" customWidth="1"/>
    <col min="1789" max="1789" width="5.28515625" style="174" customWidth="1"/>
    <col min="1790" max="1790" width="33.85546875" style="174" customWidth="1"/>
    <col min="1791" max="1791" width="10.28515625" style="174" customWidth="1"/>
    <col min="1792" max="1792" width="14.140625" style="174"/>
    <col min="1793" max="1793" width="5.28515625" style="174" customWidth="1"/>
    <col min="1794" max="1794" width="32.85546875" style="174" customWidth="1"/>
    <col min="1795" max="1795" width="13.140625" style="174" customWidth="1"/>
    <col min="1796" max="1796" width="14.140625" style="174" customWidth="1"/>
    <col min="1797" max="1797" width="12.85546875" style="174" customWidth="1"/>
    <col min="1798" max="1798" width="27.28515625" style="174" customWidth="1"/>
    <col min="1799" max="1800" width="17.7109375" style="174" customWidth="1"/>
    <col min="1801" max="1801" width="16.85546875" style="174" customWidth="1"/>
    <col min="1802" max="1802" width="13.28515625" style="174" customWidth="1"/>
    <col min="1803" max="1803" width="14.28515625" style="174" customWidth="1"/>
    <col min="1804" max="1804" width="14.42578125" style="174" customWidth="1"/>
    <col min="1805" max="1805" width="9.140625" style="174" customWidth="1"/>
    <col min="1806" max="1806" width="3.42578125" style="174" customWidth="1"/>
    <col min="1807" max="1808" width="9.7109375" style="174" customWidth="1"/>
    <col min="1809" max="1809" width="6.7109375" style="174" customWidth="1"/>
    <col min="1810" max="2044" width="9.140625" style="174" customWidth="1"/>
    <col min="2045" max="2045" width="5.28515625" style="174" customWidth="1"/>
    <col min="2046" max="2046" width="33.85546875" style="174" customWidth="1"/>
    <col min="2047" max="2047" width="10.28515625" style="174" customWidth="1"/>
    <col min="2048" max="2048" width="14.140625" style="174"/>
    <col min="2049" max="2049" width="5.28515625" style="174" customWidth="1"/>
    <col min="2050" max="2050" width="32.85546875" style="174" customWidth="1"/>
    <col min="2051" max="2051" width="13.140625" style="174" customWidth="1"/>
    <col min="2052" max="2052" width="14.140625" style="174" customWidth="1"/>
    <col min="2053" max="2053" width="12.85546875" style="174" customWidth="1"/>
    <col min="2054" max="2054" width="27.28515625" style="174" customWidth="1"/>
    <col min="2055" max="2056" width="17.7109375" style="174" customWidth="1"/>
    <col min="2057" max="2057" width="16.85546875" style="174" customWidth="1"/>
    <col min="2058" max="2058" width="13.28515625" style="174" customWidth="1"/>
    <col min="2059" max="2059" width="14.28515625" style="174" customWidth="1"/>
    <col min="2060" max="2060" width="14.42578125" style="174" customWidth="1"/>
    <col min="2061" max="2061" width="9.140625" style="174" customWidth="1"/>
    <col min="2062" max="2062" width="3.42578125" style="174" customWidth="1"/>
    <col min="2063" max="2064" width="9.7109375" style="174" customWidth="1"/>
    <col min="2065" max="2065" width="6.7109375" style="174" customWidth="1"/>
    <col min="2066" max="2300" width="9.140625" style="174" customWidth="1"/>
    <col min="2301" max="2301" width="5.28515625" style="174" customWidth="1"/>
    <col min="2302" max="2302" width="33.85546875" style="174" customWidth="1"/>
    <col min="2303" max="2303" width="10.28515625" style="174" customWidth="1"/>
    <col min="2304" max="2304" width="14.140625" style="174"/>
    <col min="2305" max="2305" width="5.28515625" style="174" customWidth="1"/>
    <col min="2306" max="2306" width="32.85546875" style="174" customWidth="1"/>
    <col min="2307" max="2307" width="13.140625" style="174" customWidth="1"/>
    <col min="2308" max="2308" width="14.140625" style="174" customWidth="1"/>
    <col min="2309" max="2309" width="12.85546875" style="174" customWidth="1"/>
    <col min="2310" max="2310" width="27.28515625" style="174" customWidth="1"/>
    <col min="2311" max="2312" width="17.7109375" style="174" customWidth="1"/>
    <col min="2313" max="2313" width="16.85546875" style="174" customWidth="1"/>
    <col min="2314" max="2314" width="13.28515625" style="174" customWidth="1"/>
    <col min="2315" max="2315" width="14.28515625" style="174" customWidth="1"/>
    <col min="2316" max="2316" width="14.42578125" style="174" customWidth="1"/>
    <col min="2317" max="2317" width="9.140625" style="174" customWidth="1"/>
    <col min="2318" max="2318" width="3.42578125" style="174" customWidth="1"/>
    <col min="2319" max="2320" width="9.7109375" style="174" customWidth="1"/>
    <col min="2321" max="2321" width="6.7109375" style="174" customWidth="1"/>
    <col min="2322" max="2556" width="9.140625" style="174" customWidth="1"/>
    <col min="2557" max="2557" width="5.28515625" style="174" customWidth="1"/>
    <col min="2558" max="2558" width="33.85546875" style="174" customWidth="1"/>
    <col min="2559" max="2559" width="10.28515625" style="174" customWidth="1"/>
    <col min="2560" max="2560" width="14.140625" style="174"/>
    <col min="2561" max="2561" width="5.28515625" style="174" customWidth="1"/>
    <col min="2562" max="2562" width="32.85546875" style="174" customWidth="1"/>
    <col min="2563" max="2563" width="13.140625" style="174" customWidth="1"/>
    <col min="2564" max="2564" width="14.140625" style="174" customWidth="1"/>
    <col min="2565" max="2565" width="12.85546875" style="174" customWidth="1"/>
    <col min="2566" max="2566" width="27.28515625" style="174" customWidth="1"/>
    <col min="2567" max="2568" width="17.7109375" style="174" customWidth="1"/>
    <col min="2569" max="2569" width="16.85546875" style="174" customWidth="1"/>
    <col min="2570" max="2570" width="13.28515625" style="174" customWidth="1"/>
    <col min="2571" max="2571" width="14.28515625" style="174" customWidth="1"/>
    <col min="2572" max="2572" width="14.42578125" style="174" customWidth="1"/>
    <col min="2573" max="2573" width="9.140625" style="174" customWidth="1"/>
    <col min="2574" max="2574" width="3.42578125" style="174" customWidth="1"/>
    <col min="2575" max="2576" width="9.7109375" style="174" customWidth="1"/>
    <col min="2577" max="2577" width="6.7109375" style="174" customWidth="1"/>
    <col min="2578" max="2812" width="9.140625" style="174" customWidth="1"/>
    <col min="2813" max="2813" width="5.28515625" style="174" customWidth="1"/>
    <col min="2814" max="2814" width="33.85546875" style="174" customWidth="1"/>
    <col min="2815" max="2815" width="10.28515625" style="174" customWidth="1"/>
    <col min="2816" max="2816" width="14.140625" style="174"/>
    <col min="2817" max="2817" width="5.28515625" style="174" customWidth="1"/>
    <col min="2818" max="2818" width="32.85546875" style="174" customWidth="1"/>
    <col min="2819" max="2819" width="13.140625" style="174" customWidth="1"/>
    <col min="2820" max="2820" width="14.140625" style="174" customWidth="1"/>
    <col min="2821" max="2821" width="12.85546875" style="174" customWidth="1"/>
    <col min="2822" max="2822" width="27.28515625" style="174" customWidth="1"/>
    <col min="2823" max="2824" width="17.7109375" style="174" customWidth="1"/>
    <col min="2825" max="2825" width="16.85546875" style="174" customWidth="1"/>
    <col min="2826" max="2826" width="13.28515625" style="174" customWidth="1"/>
    <col min="2827" max="2827" width="14.28515625" style="174" customWidth="1"/>
    <col min="2828" max="2828" width="14.42578125" style="174" customWidth="1"/>
    <col min="2829" max="2829" width="9.140625" style="174" customWidth="1"/>
    <col min="2830" max="2830" width="3.42578125" style="174" customWidth="1"/>
    <col min="2831" max="2832" width="9.7109375" style="174" customWidth="1"/>
    <col min="2833" max="2833" width="6.7109375" style="174" customWidth="1"/>
    <col min="2834" max="3068" width="9.140625" style="174" customWidth="1"/>
    <col min="3069" max="3069" width="5.28515625" style="174" customWidth="1"/>
    <col min="3070" max="3070" width="33.85546875" style="174" customWidth="1"/>
    <col min="3071" max="3071" width="10.28515625" style="174" customWidth="1"/>
    <col min="3072" max="3072" width="14.140625" style="174"/>
    <col min="3073" max="3073" width="5.28515625" style="174" customWidth="1"/>
    <col min="3074" max="3074" width="32.85546875" style="174" customWidth="1"/>
    <col min="3075" max="3075" width="13.140625" style="174" customWidth="1"/>
    <col min="3076" max="3076" width="14.140625" style="174" customWidth="1"/>
    <col min="3077" max="3077" width="12.85546875" style="174" customWidth="1"/>
    <col min="3078" max="3078" width="27.28515625" style="174" customWidth="1"/>
    <col min="3079" max="3080" width="17.7109375" style="174" customWidth="1"/>
    <col min="3081" max="3081" width="16.85546875" style="174" customWidth="1"/>
    <col min="3082" max="3082" width="13.28515625" style="174" customWidth="1"/>
    <col min="3083" max="3083" width="14.28515625" style="174" customWidth="1"/>
    <col min="3084" max="3084" width="14.42578125" style="174" customWidth="1"/>
    <col min="3085" max="3085" width="9.140625" style="174" customWidth="1"/>
    <col min="3086" max="3086" width="3.42578125" style="174" customWidth="1"/>
    <col min="3087" max="3088" width="9.7109375" style="174" customWidth="1"/>
    <col min="3089" max="3089" width="6.7109375" style="174" customWidth="1"/>
    <col min="3090" max="3324" width="9.140625" style="174" customWidth="1"/>
    <col min="3325" max="3325" width="5.28515625" style="174" customWidth="1"/>
    <col min="3326" max="3326" width="33.85546875" style="174" customWidth="1"/>
    <col min="3327" max="3327" width="10.28515625" style="174" customWidth="1"/>
    <col min="3328" max="3328" width="14.140625" style="174"/>
    <col min="3329" max="3329" width="5.28515625" style="174" customWidth="1"/>
    <col min="3330" max="3330" width="32.85546875" style="174" customWidth="1"/>
    <col min="3331" max="3331" width="13.140625" style="174" customWidth="1"/>
    <col min="3332" max="3332" width="14.140625" style="174" customWidth="1"/>
    <col min="3333" max="3333" width="12.85546875" style="174" customWidth="1"/>
    <col min="3334" max="3334" width="27.28515625" style="174" customWidth="1"/>
    <col min="3335" max="3336" width="17.7109375" style="174" customWidth="1"/>
    <col min="3337" max="3337" width="16.85546875" style="174" customWidth="1"/>
    <col min="3338" max="3338" width="13.28515625" style="174" customWidth="1"/>
    <col min="3339" max="3339" width="14.28515625" style="174" customWidth="1"/>
    <col min="3340" max="3340" width="14.42578125" style="174" customWidth="1"/>
    <col min="3341" max="3341" width="9.140625" style="174" customWidth="1"/>
    <col min="3342" max="3342" width="3.42578125" style="174" customWidth="1"/>
    <col min="3343" max="3344" width="9.7109375" style="174" customWidth="1"/>
    <col min="3345" max="3345" width="6.7109375" style="174" customWidth="1"/>
    <col min="3346" max="3580" width="9.140625" style="174" customWidth="1"/>
    <col min="3581" max="3581" width="5.28515625" style="174" customWidth="1"/>
    <col min="3582" max="3582" width="33.85546875" style="174" customWidth="1"/>
    <col min="3583" max="3583" width="10.28515625" style="174" customWidth="1"/>
    <col min="3584" max="3584" width="14.140625" style="174"/>
    <col min="3585" max="3585" width="5.28515625" style="174" customWidth="1"/>
    <col min="3586" max="3586" width="32.85546875" style="174" customWidth="1"/>
    <col min="3587" max="3587" width="13.140625" style="174" customWidth="1"/>
    <col min="3588" max="3588" width="14.140625" style="174" customWidth="1"/>
    <col min="3589" max="3589" width="12.85546875" style="174" customWidth="1"/>
    <col min="3590" max="3590" width="27.28515625" style="174" customWidth="1"/>
    <col min="3591" max="3592" width="17.7109375" style="174" customWidth="1"/>
    <col min="3593" max="3593" width="16.85546875" style="174" customWidth="1"/>
    <col min="3594" max="3594" width="13.28515625" style="174" customWidth="1"/>
    <col min="3595" max="3595" width="14.28515625" style="174" customWidth="1"/>
    <col min="3596" max="3596" width="14.42578125" style="174" customWidth="1"/>
    <col min="3597" max="3597" width="9.140625" style="174" customWidth="1"/>
    <col min="3598" max="3598" width="3.42578125" style="174" customWidth="1"/>
    <col min="3599" max="3600" width="9.7109375" style="174" customWidth="1"/>
    <col min="3601" max="3601" width="6.7109375" style="174" customWidth="1"/>
    <col min="3602" max="3836" width="9.140625" style="174" customWidth="1"/>
    <col min="3837" max="3837" width="5.28515625" style="174" customWidth="1"/>
    <col min="3838" max="3838" width="33.85546875" style="174" customWidth="1"/>
    <col min="3839" max="3839" width="10.28515625" style="174" customWidth="1"/>
    <col min="3840" max="3840" width="14.140625" style="174"/>
    <col min="3841" max="3841" width="5.28515625" style="174" customWidth="1"/>
    <col min="3842" max="3842" width="32.85546875" style="174" customWidth="1"/>
    <col min="3843" max="3843" width="13.140625" style="174" customWidth="1"/>
    <col min="3844" max="3844" width="14.140625" style="174" customWidth="1"/>
    <col min="3845" max="3845" width="12.85546875" style="174" customWidth="1"/>
    <col min="3846" max="3846" width="27.28515625" style="174" customWidth="1"/>
    <col min="3847" max="3848" width="17.7109375" style="174" customWidth="1"/>
    <col min="3849" max="3849" width="16.85546875" style="174" customWidth="1"/>
    <col min="3850" max="3850" width="13.28515625" style="174" customWidth="1"/>
    <col min="3851" max="3851" width="14.28515625" style="174" customWidth="1"/>
    <col min="3852" max="3852" width="14.42578125" style="174" customWidth="1"/>
    <col min="3853" max="3853" width="9.140625" style="174" customWidth="1"/>
    <col min="3854" max="3854" width="3.42578125" style="174" customWidth="1"/>
    <col min="3855" max="3856" width="9.7109375" style="174" customWidth="1"/>
    <col min="3857" max="3857" width="6.7109375" style="174" customWidth="1"/>
    <col min="3858" max="4092" width="9.140625" style="174" customWidth="1"/>
    <col min="4093" max="4093" width="5.28515625" style="174" customWidth="1"/>
    <col min="4094" max="4094" width="33.85546875" style="174" customWidth="1"/>
    <col min="4095" max="4095" width="10.28515625" style="174" customWidth="1"/>
    <col min="4096" max="4096" width="14.140625" style="174"/>
    <col min="4097" max="4097" width="5.28515625" style="174" customWidth="1"/>
    <col min="4098" max="4098" width="32.85546875" style="174" customWidth="1"/>
    <col min="4099" max="4099" width="13.140625" style="174" customWidth="1"/>
    <col min="4100" max="4100" width="14.140625" style="174" customWidth="1"/>
    <col min="4101" max="4101" width="12.85546875" style="174" customWidth="1"/>
    <col min="4102" max="4102" width="27.28515625" style="174" customWidth="1"/>
    <col min="4103" max="4104" width="17.7109375" style="174" customWidth="1"/>
    <col min="4105" max="4105" width="16.85546875" style="174" customWidth="1"/>
    <col min="4106" max="4106" width="13.28515625" style="174" customWidth="1"/>
    <col min="4107" max="4107" width="14.28515625" style="174" customWidth="1"/>
    <col min="4108" max="4108" width="14.42578125" style="174" customWidth="1"/>
    <col min="4109" max="4109" width="9.140625" style="174" customWidth="1"/>
    <col min="4110" max="4110" width="3.42578125" style="174" customWidth="1"/>
    <col min="4111" max="4112" width="9.7109375" style="174" customWidth="1"/>
    <col min="4113" max="4113" width="6.7109375" style="174" customWidth="1"/>
    <col min="4114" max="4348" width="9.140625" style="174" customWidth="1"/>
    <col min="4349" max="4349" width="5.28515625" style="174" customWidth="1"/>
    <col min="4350" max="4350" width="33.85546875" style="174" customWidth="1"/>
    <col min="4351" max="4351" width="10.28515625" style="174" customWidth="1"/>
    <col min="4352" max="4352" width="14.140625" style="174"/>
    <col min="4353" max="4353" width="5.28515625" style="174" customWidth="1"/>
    <col min="4354" max="4354" width="32.85546875" style="174" customWidth="1"/>
    <col min="4355" max="4355" width="13.140625" style="174" customWidth="1"/>
    <col min="4356" max="4356" width="14.140625" style="174" customWidth="1"/>
    <col min="4357" max="4357" width="12.85546875" style="174" customWidth="1"/>
    <col min="4358" max="4358" width="27.28515625" style="174" customWidth="1"/>
    <col min="4359" max="4360" width="17.7109375" style="174" customWidth="1"/>
    <col min="4361" max="4361" width="16.85546875" style="174" customWidth="1"/>
    <col min="4362" max="4362" width="13.28515625" style="174" customWidth="1"/>
    <col min="4363" max="4363" width="14.28515625" style="174" customWidth="1"/>
    <col min="4364" max="4364" width="14.42578125" style="174" customWidth="1"/>
    <col min="4365" max="4365" width="9.140625" style="174" customWidth="1"/>
    <col min="4366" max="4366" width="3.42578125" style="174" customWidth="1"/>
    <col min="4367" max="4368" width="9.7109375" style="174" customWidth="1"/>
    <col min="4369" max="4369" width="6.7109375" style="174" customWidth="1"/>
    <col min="4370" max="4604" width="9.140625" style="174" customWidth="1"/>
    <col min="4605" max="4605" width="5.28515625" style="174" customWidth="1"/>
    <col min="4606" max="4606" width="33.85546875" style="174" customWidth="1"/>
    <col min="4607" max="4607" width="10.28515625" style="174" customWidth="1"/>
    <col min="4608" max="4608" width="14.140625" style="174"/>
    <col min="4609" max="4609" width="5.28515625" style="174" customWidth="1"/>
    <col min="4610" max="4610" width="32.85546875" style="174" customWidth="1"/>
    <col min="4611" max="4611" width="13.140625" style="174" customWidth="1"/>
    <col min="4612" max="4612" width="14.140625" style="174" customWidth="1"/>
    <col min="4613" max="4613" width="12.85546875" style="174" customWidth="1"/>
    <col min="4614" max="4614" width="27.28515625" style="174" customWidth="1"/>
    <col min="4615" max="4616" width="17.7109375" style="174" customWidth="1"/>
    <col min="4617" max="4617" width="16.85546875" style="174" customWidth="1"/>
    <col min="4618" max="4618" width="13.28515625" style="174" customWidth="1"/>
    <col min="4619" max="4619" width="14.28515625" style="174" customWidth="1"/>
    <col min="4620" max="4620" width="14.42578125" style="174" customWidth="1"/>
    <col min="4621" max="4621" width="9.140625" style="174" customWidth="1"/>
    <col min="4622" max="4622" width="3.42578125" style="174" customWidth="1"/>
    <col min="4623" max="4624" width="9.7109375" style="174" customWidth="1"/>
    <col min="4625" max="4625" width="6.7109375" style="174" customWidth="1"/>
    <col min="4626" max="4860" width="9.140625" style="174" customWidth="1"/>
    <col min="4861" max="4861" width="5.28515625" style="174" customWidth="1"/>
    <col min="4862" max="4862" width="33.85546875" style="174" customWidth="1"/>
    <col min="4863" max="4863" width="10.28515625" style="174" customWidth="1"/>
    <col min="4864" max="4864" width="14.140625" style="174"/>
    <col min="4865" max="4865" width="5.28515625" style="174" customWidth="1"/>
    <col min="4866" max="4866" width="32.85546875" style="174" customWidth="1"/>
    <col min="4867" max="4867" width="13.140625" style="174" customWidth="1"/>
    <col min="4868" max="4868" width="14.140625" style="174" customWidth="1"/>
    <col min="4869" max="4869" width="12.85546875" style="174" customWidth="1"/>
    <col min="4870" max="4870" width="27.28515625" style="174" customWidth="1"/>
    <col min="4871" max="4872" width="17.7109375" style="174" customWidth="1"/>
    <col min="4873" max="4873" width="16.85546875" style="174" customWidth="1"/>
    <col min="4874" max="4874" width="13.28515625" style="174" customWidth="1"/>
    <col min="4875" max="4875" width="14.28515625" style="174" customWidth="1"/>
    <col min="4876" max="4876" width="14.42578125" style="174" customWidth="1"/>
    <col min="4877" max="4877" width="9.140625" style="174" customWidth="1"/>
    <col min="4878" max="4878" width="3.42578125" style="174" customWidth="1"/>
    <col min="4879" max="4880" width="9.7109375" style="174" customWidth="1"/>
    <col min="4881" max="4881" width="6.7109375" style="174" customWidth="1"/>
    <col min="4882" max="5116" width="9.140625" style="174" customWidth="1"/>
    <col min="5117" max="5117" width="5.28515625" style="174" customWidth="1"/>
    <col min="5118" max="5118" width="33.85546875" style="174" customWidth="1"/>
    <col min="5119" max="5119" width="10.28515625" style="174" customWidth="1"/>
    <col min="5120" max="5120" width="14.140625" style="174"/>
    <col min="5121" max="5121" width="5.28515625" style="174" customWidth="1"/>
    <col min="5122" max="5122" width="32.85546875" style="174" customWidth="1"/>
    <col min="5123" max="5123" width="13.140625" style="174" customWidth="1"/>
    <col min="5124" max="5124" width="14.140625" style="174" customWidth="1"/>
    <col min="5125" max="5125" width="12.85546875" style="174" customWidth="1"/>
    <col min="5126" max="5126" width="27.28515625" style="174" customWidth="1"/>
    <col min="5127" max="5128" width="17.7109375" style="174" customWidth="1"/>
    <col min="5129" max="5129" width="16.85546875" style="174" customWidth="1"/>
    <col min="5130" max="5130" width="13.28515625" style="174" customWidth="1"/>
    <col min="5131" max="5131" width="14.28515625" style="174" customWidth="1"/>
    <col min="5132" max="5132" width="14.42578125" style="174" customWidth="1"/>
    <col min="5133" max="5133" width="9.140625" style="174" customWidth="1"/>
    <col min="5134" max="5134" width="3.42578125" style="174" customWidth="1"/>
    <col min="5135" max="5136" width="9.7109375" style="174" customWidth="1"/>
    <col min="5137" max="5137" width="6.7109375" style="174" customWidth="1"/>
    <col min="5138" max="5372" width="9.140625" style="174" customWidth="1"/>
    <col min="5373" max="5373" width="5.28515625" style="174" customWidth="1"/>
    <col min="5374" max="5374" width="33.85546875" style="174" customWidth="1"/>
    <col min="5375" max="5375" width="10.28515625" style="174" customWidth="1"/>
    <col min="5376" max="5376" width="14.140625" style="174"/>
    <col min="5377" max="5377" width="5.28515625" style="174" customWidth="1"/>
    <col min="5378" max="5378" width="32.85546875" style="174" customWidth="1"/>
    <col min="5379" max="5379" width="13.140625" style="174" customWidth="1"/>
    <col min="5380" max="5380" width="14.140625" style="174" customWidth="1"/>
    <col min="5381" max="5381" width="12.85546875" style="174" customWidth="1"/>
    <col min="5382" max="5382" width="27.28515625" style="174" customWidth="1"/>
    <col min="5383" max="5384" width="17.7109375" style="174" customWidth="1"/>
    <col min="5385" max="5385" width="16.85546875" style="174" customWidth="1"/>
    <col min="5386" max="5386" width="13.28515625" style="174" customWidth="1"/>
    <col min="5387" max="5387" width="14.28515625" style="174" customWidth="1"/>
    <col min="5388" max="5388" width="14.42578125" style="174" customWidth="1"/>
    <col min="5389" max="5389" width="9.140625" style="174" customWidth="1"/>
    <col min="5390" max="5390" width="3.42578125" style="174" customWidth="1"/>
    <col min="5391" max="5392" width="9.7109375" style="174" customWidth="1"/>
    <col min="5393" max="5393" width="6.7109375" style="174" customWidth="1"/>
    <col min="5394" max="5628" width="9.140625" style="174" customWidth="1"/>
    <col min="5629" max="5629" width="5.28515625" style="174" customWidth="1"/>
    <col min="5630" max="5630" width="33.85546875" style="174" customWidth="1"/>
    <col min="5631" max="5631" width="10.28515625" style="174" customWidth="1"/>
    <col min="5632" max="5632" width="14.140625" style="174"/>
    <col min="5633" max="5633" width="5.28515625" style="174" customWidth="1"/>
    <col min="5634" max="5634" width="32.85546875" style="174" customWidth="1"/>
    <col min="5635" max="5635" width="13.140625" style="174" customWidth="1"/>
    <col min="5636" max="5636" width="14.140625" style="174" customWidth="1"/>
    <col min="5637" max="5637" width="12.85546875" style="174" customWidth="1"/>
    <col min="5638" max="5638" width="27.28515625" style="174" customWidth="1"/>
    <col min="5639" max="5640" width="17.7109375" style="174" customWidth="1"/>
    <col min="5641" max="5641" width="16.85546875" style="174" customWidth="1"/>
    <col min="5642" max="5642" width="13.28515625" style="174" customWidth="1"/>
    <col min="5643" max="5643" width="14.28515625" style="174" customWidth="1"/>
    <col min="5644" max="5644" width="14.42578125" style="174" customWidth="1"/>
    <col min="5645" max="5645" width="9.140625" style="174" customWidth="1"/>
    <col min="5646" max="5646" width="3.42578125" style="174" customWidth="1"/>
    <col min="5647" max="5648" width="9.7109375" style="174" customWidth="1"/>
    <col min="5649" max="5649" width="6.7109375" style="174" customWidth="1"/>
    <col min="5650" max="5884" width="9.140625" style="174" customWidth="1"/>
    <col min="5885" max="5885" width="5.28515625" style="174" customWidth="1"/>
    <col min="5886" max="5886" width="33.85546875" style="174" customWidth="1"/>
    <col min="5887" max="5887" width="10.28515625" style="174" customWidth="1"/>
    <col min="5888" max="5888" width="14.140625" style="174"/>
    <col min="5889" max="5889" width="5.28515625" style="174" customWidth="1"/>
    <col min="5890" max="5890" width="32.85546875" style="174" customWidth="1"/>
    <col min="5891" max="5891" width="13.140625" style="174" customWidth="1"/>
    <col min="5892" max="5892" width="14.140625" style="174" customWidth="1"/>
    <col min="5893" max="5893" width="12.85546875" style="174" customWidth="1"/>
    <col min="5894" max="5894" width="27.28515625" style="174" customWidth="1"/>
    <col min="5895" max="5896" width="17.7109375" style="174" customWidth="1"/>
    <col min="5897" max="5897" width="16.85546875" style="174" customWidth="1"/>
    <col min="5898" max="5898" width="13.28515625" style="174" customWidth="1"/>
    <col min="5899" max="5899" width="14.28515625" style="174" customWidth="1"/>
    <col min="5900" max="5900" width="14.42578125" style="174" customWidth="1"/>
    <col min="5901" max="5901" width="9.140625" style="174" customWidth="1"/>
    <col min="5902" max="5902" width="3.42578125" style="174" customWidth="1"/>
    <col min="5903" max="5904" width="9.7109375" style="174" customWidth="1"/>
    <col min="5905" max="5905" width="6.7109375" style="174" customWidth="1"/>
    <col min="5906" max="6140" width="9.140625" style="174" customWidth="1"/>
    <col min="6141" max="6141" width="5.28515625" style="174" customWidth="1"/>
    <col min="6142" max="6142" width="33.85546875" style="174" customWidth="1"/>
    <col min="6143" max="6143" width="10.28515625" style="174" customWidth="1"/>
    <col min="6144" max="6144" width="14.140625" style="174"/>
    <col min="6145" max="6145" width="5.28515625" style="174" customWidth="1"/>
    <col min="6146" max="6146" width="32.85546875" style="174" customWidth="1"/>
    <col min="6147" max="6147" width="13.140625" style="174" customWidth="1"/>
    <col min="6148" max="6148" width="14.140625" style="174" customWidth="1"/>
    <col min="6149" max="6149" width="12.85546875" style="174" customWidth="1"/>
    <col min="6150" max="6150" width="27.28515625" style="174" customWidth="1"/>
    <col min="6151" max="6152" width="17.7109375" style="174" customWidth="1"/>
    <col min="6153" max="6153" width="16.85546875" style="174" customWidth="1"/>
    <col min="6154" max="6154" width="13.28515625" style="174" customWidth="1"/>
    <col min="6155" max="6155" width="14.28515625" style="174" customWidth="1"/>
    <col min="6156" max="6156" width="14.42578125" style="174" customWidth="1"/>
    <col min="6157" max="6157" width="9.140625" style="174" customWidth="1"/>
    <col min="6158" max="6158" width="3.42578125" style="174" customWidth="1"/>
    <col min="6159" max="6160" width="9.7109375" style="174" customWidth="1"/>
    <col min="6161" max="6161" width="6.7109375" style="174" customWidth="1"/>
    <col min="6162" max="6396" width="9.140625" style="174" customWidth="1"/>
    <col min="6397" max="6397" width="5.28515625" style="174" customWidth="1"/>
    <col min="6398" max="6398" width="33.85546875" style="174" customWidth="1"/>
    <col min="6399" max="6399" width="10.28515625" style="174" customWidth="1"/>
    <col min="6400" max="6400" width="14.140625" style="174"/>
    <col min="6401" max="6401" width="5.28515625" style="174" customWidth="1"/>
    <col min="6402" max="6402" width="32.85546875" style="174" customWidth="1"/>
    <col min="6403" max="6403" width="13.140625" style="174" customWidth="1"/>
    <col min="6404" max="6404" width="14.140625" style="174" customWidth="1"/>
    <col min="6405" max="6405" width="12.85546875" style="174" customWidth="1"/>
    <col min="6406" max="6406" width="27.28515625" style="174" customWidth="1"/>
    <col min="6407" max="6408" width="17.7109375" style="174" customWidth="1"/>
    <col min="6409" max="6409" width="16.85546875" style="174" customWidth="1"/>
    <col min="6410" max="6410" width="13.28515625" style="174" customWidth="1"/>
    <col min="6411" max="6411" width="14.28515625" style="174" customWidth="1"/>
    <col min="6412" max="6412" width="14.42578125" style="174" customWidth="1"/>
    <col min="6413" max="6413" width="9.140625" style="174" customWidth="1"/>
    <col min="6414" max="6414" width="3.42578125" style="174" customWidth="1"/>
    <col min="6415" max="6416" width="9.7109375" style="174" customWidth="1"/>
    <col min="6417" max="6417" width="6.7109375" style="174" customWidth="1"/>
    <col min="6418" max="6652" width="9.140625" style="174" customWidth="1"/>
    <col min="6653" max="6653" width="5.28515625" style="174" customWidth="1"/>
    <col min="6654" max="6654" width="33.85546875" style="174" customWidth="1"/>
    <col min="6655" max="6655" width="10.28515625" style="174" customWidth="1"/>
    <col min="6656" max="6656" width="14.140625" style="174"/>
    <col min="6657" max="6657" width="5.28515625" style="174" customWidth="1"/>
    <col min="6658" max="6658" width="32.85546875" style="174" customWidth="1"/>
    <col min="6659" max="6659" width="13.140625" style="174" customWidth="1"/>
    <col min="6660" max="6660" width="14.140625" style="174" customWidth="1"/>
    <col min="6661" max="6661" width="12.85546875" style="174" customWidth="1"/>
    <col min="6662" max="6662" width="27.28515625" style="174" customWidth="1"/>
    <col min="6663" max="6664" width="17.7109375" style="174" customWidth="1"/>
    <col min="6665" max="6665" width="16.85546875" style="174" customWidth="1"/>
    <col min="6666" max="6666" width="13.28515625" style="174" customWidth="1"/>
    <col min="6667" max="6667" width="14.28515625" style="174" customWidth="1"/>
    <col min="6668" max="6668" width="14.42578125" style="174" customWidth="1"/>
    <col min="6669" max="6669" width="9.140625" style="174" customWidth="1"/>
    <col min="6670" max="6670" width="3.42578125" style="174" customWidth="1"/>
    <col min="6671" max="6672" width="9.7109375" style="174" customWidth="1"/>
    <col min="6673" max="6673" width="6.7109375" style="174" customWidth="1"/>
    <col min="6674" max="6908" width="9.140625" style="174" customWidth="1"/>
    <col min="6909" max="6909" width="5.28515625" style="174" customWidth="1"/>
    <col min="6910" max="6910" width="33.85546875" style="174" customWidth="1"/>
    <col min="6911" max="6911" width="10.28515625" style="174" customWidth="1"/>
    <col min="6912" max="6912" width="14.140625" style="174"/>
    <col min="6913" max="6913" width="5.28515625" style="174" customWidth="1"/>
    <col min="6914" max="6914" width="32.85546875" style="174" customWidth="1"/>
    <col min="6915" max="6915" width="13.140625" style="174" customWidth="1"/>
    <col min="6916" max="6916" width="14.140625" style="174" customWidth="1"/>
    <col min="6917" max="6917" width="12.85546875" style="174" customWidth="1"/>
    <col min="6918" max="6918" width="27.28515625" style="174" customWidth="1"/>
    <col min="6919" max="6920" width="17.7109375" style="174" customWidth="1"/>
    <col min="6921" max="6921" width="16.85546875" style="174" customWidth="1"/>
    <col min="6922" max="6922" width="13.28515625" style="174" customWidth="1"/>
    <col min="6923" max="6923" width="14.28515625" style="174" customWidth="1"/>
    <col min="6924" max="6924" width="14.42578125" style="174" customWidth="1"/>
    <col min="6925" max="6925" width="9.140625" style="174" customWidth="1"/>
    <col min="6926" max="6926" width="3.42578125" style="174" customWidth="1"/>
    <col min="6927" max="6928" width="9.7109375" style="174" customWidth="1"/>
    <col min="6929" max="6929" width="6.7109375" style="174" customWidth="1"/>
    <col min="6930" max="7164" width="9.140625" style="174" customWidth="1"/>
    <col min="7165" max="7165" width="5.28515625" style="174" customWidth="1"/>
    <col min="7166" max="7166" width="33.85546875" style="174" customWidth="1"/>
    <col min="7167" max="7167" width="10.28515625" style="174" customWidth="1"/>
    <col min="7168" max="7168" width="14.140625" style="174"/>
    <col min="7169" max="7169" width="5.28515625" style="174" customWidth="1"/>
    <col min="7170" max="7170" width="32.85546875" style="174" customWidth="1"/>
    <col min="7171" max="7171" width="13.140625" style="174" customWidth="1"/>
    <col min="7172" max="7172" width="14.140625" style="174" customWidth="1"/>
    <col min="7173" max="7173" width="12.85546875" style="174" customWidth="1"/>
    <col min="7174" max="7174" width="27.28515625" style="174" customWidth="1"/>
    <col min="7175" max="7176" width="17.7109375" style="174" customWidth="1"/>
    <col min="7177" max="7177" width="16.85546875" style="174" customWidth="1"/>
    <col min="7178" max="7178" width="13.28515625" style="174" customWidth="1"/>
    <col min="7179" max="7179" width="14.28515625" style="174" customWidth="1"/>
    <col min="7180" max="7180" width="14.42578125" style="174" customWidth="1"/>
    <col min="7181" max="7181" width="9.140625" style="174" customWidth="1"/>
    <col min="7182" max="7182" width="3.42578125" style="174" customWidth="1"/>
    <col min="7183" max="7184" width="9.7109375" style="174" customWidth="1"/>
    <col min="7185" max="7185" width="6.7109375" style="174" customWidth="1"/>
    <col min="7186" max="7420" width="9.140625" style="174" customWidth="1"/>
    <col min="7421" max="7421" width="5.28515625" style="174" customWidth="1"/>
    <col min="7422" max="7422" width="33.85546875" style="174" customWidth="1"/>
    <col min="7423" max="7423" width="10.28515625" style="174" customWidth="1"/>
    <col min="7424" max="7424" width="14.140625" style="174"/>
    <col min="7425" max="7425" width="5.28515625" style="174" customWidth="1"/>
    <col min="7426" max="7426" width="32.85546875" style="174" customWidth="1"/>
    <col min="7427" max="7427" width="13.140625" style="174" customWidth="1"/>
    <col min="7428" max="7428" width="14.140625" style="174" customWidth="1"/>
    <col min="7429" max="7429" width="12.85546875" style="174" customWidth="1"/>
    <col min="7430" max="7430" width="27.28515625" style="174" customWidth="1"/>
    <col min="7431" max="7432" width="17.7109375" style="174" customWidth="1"/>
    <col min="7433" max="7433" width="16.85546875" style="174" customWidth="1"/>
    <col min="7434" max="7434" width="13.28515625" style="174" customWidth="1"/>
    <col min="7435" max="7435" width="14.28515625" style="174" customWidth="1"/>
    <col min="7436" max="7436" width="14.42578125" style="174" customWidth="1"/>
    <col min="7437" max="7437" width="9.140625" style="174" customWidth="1"/>
    <col min="7438" max="7438" width="3.42578125" style="174" customWidth="1"/>
    <col min="7439" max="7440" width="9.7109375" style="174" customWidth="1"/>
    <col min="7441" max="7441" width="6.7109375" style="174" customWidth="1"/>
    <col min="7442" max="7676" width="9.140625" style="174" customWidth="1"/>
    <col min="7677" max="7677" width="5.28515625" style="174" customWidth="1"/>
    <col min="7678" max="7678" width="33.85546875" style="174" customWidth="1"/>
    <col min="7679" max="7679" width="10.28515625" style="174" customWidth="1"/>
    <col min="7680" max="7680" width="14.140625" style="174"/>
    <col min="7681" max="7681" width="5.28515625" style="174" customWidth="1"/>
    <col min="7682" max="7682" width="32.85546875" style="174" customWidth="1"/>
    <col min="7683" max="7683" width="13.140625" style="174" customWidth="1"/>
    <col min="7684" max="7684" width="14.140625" style="174" customWidth="1"/>
    <col min="7685" max="7685" width="12.85546875" style="174" customWidth="1"/>
    <col min="7686" max="7686" width="27.28515625" style="174" customWidth="1"/>
    <col min="7687" max="7688" width="17.7109375" style="174" customWidth="1"/>
    <col min="7689" max="7689" width="16.85546875" style="174" customWidth="1"/>
    <col min="7690" max="7690" width="13.28515625" style="174" customWidth="1"/>
    <col min="7691" max="7691" width="14.28515625" style="174" customWidth="1"/>
    <col min="7692" max="7692" width="14.42578125" style="174" customWidth="1"/>
    <col min="7693" max="7693" width="9.140625" style="174" customWidth="1"/>
    <col min="7694" max="7694" width="3.42578125" style="174" customWidth="1"/>
    <col min="7695" max="7696" width="9.7109375" style="174" customWidth="1"/>
    <col min="7697" max="7697" width="6.7109375" style="174" customWidth="1"/>
    <col min="7698" max="7932" width="9.140625" style="174" customWidth="1"/>
    <col min="7933" max="7933" width="5.28515625" style="174" customWidth="1"/>
    <col min="7934" max="7934" width="33.85546875" style="174" customWidth="1"/>
    <col min="7935" max="7935" width="10.28515625" style="174" customWidth="1"/>
    <col min="7936" max="7936" width="14.140625" style="174"/>
    <col min="7937" max="7937" width="5.28515625" style="174" customWidth="1"/>
    <col min="7938" max="7938" width="32.85546875" style="174" customWidth="1"/>
    <col min="7939" max="7939" width="13.140625" style="174" customWidth="1"/>
    <col min="7940" max="7940" width="14.140625" style="174" customWidth="1"/>
    <col min="7941" max="7941" width="12.85546875" style="174" customWidth="1"/>
    <col min="7942" max="7942" width="27.28515625" style="174" customWidth="1"/>
    <col min="7943" max="7944" width="17.7109375" style="174" customWidth="1"/>
    <col min="7945" max="7945" width="16.85546875" style="174" customWidth="1"/>
    <col min="7946" max="7946" width="13.28515625" style="174" customWidth="1"/>
    <col min="7947" max="7947" width="14.28515625" style="174" customWidth="1"/>
    <col min="7948" max="7948" width="14.42578125" style="174" customWidth="1"/>
    <col min="7949" max="7949" width="9.140625" style="174" customWidth="1"/>
    <col min="7950" max="7950" width="3.42578125" style="174" customWidth="1"/>
    <col min="7951" max="7952" width="9.7109375" style="174" customWidth="1"/>
    <col min="7953" max="7953" width="6.7109375" style="174" customWidth="1"/>
    <col min="7954" max="8188" width="9.140625" style="174" customWidth="1"/>
    <col min="8189" max="8189" width="5.28515625" style="174" customWidth="1"/>
    <col min="8190" max="8190" width="33.85546875" style="174" customWidth="1"/>
    <col min="8191" max="8191" width="10.28515625" style="174" customWidth="1"/>
    <col min="8192" max="8192" width="14.140625" style="174"/>
    <col min="8193" max="8193" width="5.28515625" style="174" customWidth="1"/>
    <col min="8194" max="8194" width="32.85546875" style="174" customWidth="1"/>
    <col min="8195" max="8195" width="13.140625" style="174" customWidth="1"/>
    <col min="8196" max="8196" width="14.140625" style="174" customWidth="1"/>
    <col min="8197" max="8197" width="12.85546875" style="174" customWidth="1"/>
    <col min="8198" max="8198" width="27.28515625" style="174" customWidth="1"/>
    <col min="8199" max="8200" width="17.7109375" style="174" customWidth="1"/>
    <col min="8201" max="8201" width="16.85546875" style="174" customWidth="1"/>
    <col min="8202" max="8202" width="13.28515625" style="174" customWidth="1"/>
    <col min="8203" max="8203" width="14.28515625" style="174" customWidth="1"/>
    <col min="8204" max="8204" width="14.42578125" style="174" customWidth="1"/>
    <col min="8205" max="8205" width="9.140625" style="174" customWidth="1"/>
    <col min="8206" max="8206" width="3.42578125" style="174" customWidth="1"/>
    <col min="8207" max="8208" width="9.7109375" style="174" customWidth="1"/>
    <col min="8209" max="8209" width="6.7109375" style="174" customWidth="1"/>
    <col min="8210" max="8444" width="9.140625" style="174" customWidth="1"/>
    <col min="8445" max="8445" width="5.28515625" style="174" customWidth="1"/>
    <col min="8446" max="8446" width="33.85546875" style="174" customWidth="1"/>
    <col min="8447" max="8447" width="10.28515625" style="174" customWidth="1"/>
    <col min="8448" max="8448" width="14.140625" style="174"/>
    <col min="8449" max="8449" width="5.28515625" style="174" customWidth="1"/>
    <col min="8450" max="8450" width="32.85546875" style="174" customWidth="1"/>
    <col min="8451" max="8451" width="13.140625" style="174" customWidth="1"/>
    <col min="8452" max="8452" width="14.140625" style="174" customWidth="1"/>
    <col min="8453" max="8453" width="12.85546875" style="174" customWidth="1"/>
    <col min="8454" max="8454" width="27.28515625" style="174" customWidth="1"/>
    <col min="8455" max="8456" width="17.7109375" style="174" customWidth="1"/>
    <col min="8457" max="8457" width="16.85546875" style="174" customWidth="1"/>
    <col min="8458" max="8458" width="13.28515625" style="174" customWidth="1"/>
    <col min="8459" max="8459" width="14.28515625" style="174" customWidth="1"/>
    <col min="8460" max="8460" width="14.42578125" style="174" customWidth="1"/>
    <col min="8461" max="8461" width="9.140625" style="174" customWidth="1"/>
    <col min="8462" max="8462" width="3.42578125" style="174" customWidth="1"/>
    <col min="8463" max="8464" width="9.7109375" style="174" customWidth="1"/>
    <col min="8465" max="8465" width="6.7109375" style="174" customWidth="1"/>
    <col min="8466" max="8700" width="9.140625" style="174" customWidth="1"/>
    <col min="8701" max="8701" width="5.28515625" style="174" customWidth="1"/>
    <col min="8702" max="8702" width="33.85546875" style="174" customWidth="1"/>
    <col min="8703" max="8703" width="10.28515625" style="174" customWidth="1"/>
    <col min="8704" max="8704" width="14.140625" style="174"/>
    <col min="8705" max="8705" width="5.28515625" style="174" customWidth="1"/>
    <col min="8706" max="8706" width="32.85546875" style="174" customWidth="1"/>
    <col min="8707" max="8707" width="13.140625" style="174" customWidth="1"/>
    <col min="8708" max="8708" width="14.140625" style="174" customWidth="1"/>
    <col min="8709" max="8709" width="12.85546875" style="174" customWidth="1"/>
    <col min="8710" max="8710" width="27.28515625" style="174" customWidth="1"/>
    <col min="8711" max="8712" width="17.7109375" style="174" customWidth="1"/>
    <col min="8713" max="8713" width="16.85546875" style="174" customWidth="1"/>
    <col min="8714" max="8714" width="13.28515625" style="174" customWidth="1"/>
    <col min="8715" max="8715" width="14.28515625" style="174" customWidth="1"/>
    <col min="8716" max="8716" width="14.42578125" style="174" customWidth="1"/>
    <col min="8717" max="8717" width="9.140625" style="174" customWidth="1"/>
    <col min="8718" max="8718" width="3.42578125" style="174" customWidth="1"/>
    <col min="8719" max="8720" width="9.7109375" style="174" customWidth="1"/>
    <col min="8721" max="8721" width="6.7109375" style="174" customWidth="1"/>
    <col min="8722" max="8956" width="9.140625" style="174" customWidth="1"/>
    <col min="8957" max="8957" width="5.28515625" style="174" customWidth="1"/>
    <col min="8958" max="8958" width="33.85546875" style="174" customWidth="1"/>
    <col min="8959" max="8959" width="10.28515625" style="174" customWidth="1"/>
    <col min="8960" max="8960" width="14.140625" style="174"/>
    <col min="8961" max="8961" width="5.28515625" style="174" customWidth="1"/>
    <col min="8962" max="8962" width="32.85546875" style="174" customWidth="1"/>
    <col min="8963" max="8963" width="13.140625" style="174" customWidth="1"/>
    <col min="8964" max="8964" width="14.140625" style="174" customWidth="1"/>
    <col min="8965" max="8965" width="12.85546875" style="174" customWidth="1"/>
    <col min="8966" max="8966" width="27.28515625" style="174" customWidth="1"/>
    <col min="8967" max="8968" width="17.7109375" style="174" customWidth="1"/>
    <col min="8969" max="8969" width="16.85546875" style="174" customWidth="1"/>
    <col min="8970" max="8970" width="13.28515625" style="174" customWidth="1"/>
    <col min="8971" max="8971" width="14.28515625" style="174" customWidth="1"/>
    <col min="8972" max="8972" width="14.42578125" style="174" customWidth="1"/>
    <col min="8973" max="8973" width="9.140625" style="174" customWidth="1"/>
    <col min="8974" max="8974" width="3.42578125" style="174" customWidth="1"/>
    <col min="8975" max="8976" width="9.7109375" style="174" customWidth="1"/>
    <col min="8977" max="8977" width="6.7109375" style="174" customWidth="1"/>
    <col min="8978" max="9212" width="9.140625" style="174" customWidth="1"/>
    <col min="9213" max="9213" width="5.28515625" style="174" customWidth="1"/>
    <col min="9214" max="9214" width="33.85546875" style="174" customWidth="1"/>
    <col min="9215" max="9215" width="10.28515625" style="174" customWidth="1"/>
    <col min="9216" max="9216" width="14.140625" style="174"/>
    <col min="9217" max="9217" width="5.28515625" style="174" customWidth="1"/>
    <col min="9218" max="9218" width="32.85546875" style="174" customWidth="1"/>
    <col min="9219" max="9219" width="13.140625" style="174" customWidth="1"/>
    <col min="9220" max="9220" width="14.140625" style="174" customWidth="1"/>
    <col min="9221" max="9221" width="12.85546875" style="174" customWidth="1"/>
    <col min="9222" max="9222" width="27.28515625" style="174" customWidth="1"/>
    <col min="9223" max="9224" width="17.7109375" style="174" customWidth="1"/>
    <col min="9225" max="9225" width="16.85546875" style="174" customWidth="1"/>
    <col min="9226" max="9226" width="13.28515625" style="174" customWidth="1"/>
    <col min="9227" max="9227" width="14.28515625" style="174" customWidth="1"/>
    <col min="9228" max="9228" width="14.42578125" style="174" customWidth="1"/>
    <col min="9229" max="9229" width="9.140625" style="174" customWidth="1"/>
    <col min="9230" max="9230" width="3.42578125" style="174" customWidth="1"/>
    <col min="9231" max="9232" width="9.7109375" style="174" customWidth="1"/>
    <col min="9233" max="9233" width="6.7109375" style="174" customWidth="1"/>
    <col min="9234" max="9468" width="9.140625" style="174" customWidth="1"/>
    <col min="9469" max="9469" width="5.28515625" style="174" customWidth="1"/>
    <col min="9470" max="9470" width="33.85546875" style="174" customWidth="1"/>
    <col min="9471" max="9471" width="10.28515625" style="174" customWidth="1"/>
    <col min="9472" max="9472" width="14.140625" style="174"/>
    <col min="9473" max="9473" width="5.28515625" style="174" customWidth="1"/>
    <col min="9474" max="9474" width="32.85546875" style="174" customWidth="1"/>
    <col min="9475" max="9475" width="13.140625" style="174" customWidth="1"/>
    <col min="9476" max="9476" width="14.140625" style="174" customWidth="1"/>
    <col min="9477" max="9477" width="12.85546875" style="174" customWidth="1"/>
    <col min="9478" max="9478" width="27.28515625" style="174" customWidth="1"/>
    <col min="9479" max="9480" width="17.7109375" style="174" customWidth="1"/>
    <col min="9481" max="9481" width="16.85546875" style="174" customWidth="1"/>
    <col min="9482" max="9482" width="13.28515625" style="174" customWidth="1"/>
    <col min="9483" max="9483" width="14.28515625" style="174" customWidth="1"/>
    <col min="9484" max="9484" width="14.42578125" style="174" customWidth="1"/>
    <col min="9485" max="9485" width="9.140625" style="174" customWidth="1"/>
    <col min="9486" max="9486" width="3.42578125" style="174" customWidth="1"/>
    <col min="9487" max="9488" width="9.7109375" style="174" customWidth="1"/>
    <col min="9489" max="9489" width="6.7109375" style="174" customWidth="1"/>
    <col min="9490" max="9724" width="9.140625" style="174" customWidth="1"/>
    <col min="9725" max="9725" width="5.28515625" style="174" customWidth="1"/>
    <col min="9726" max="9726" width="33.85546875" style="174" customWidth="1"/>
    <col min="9727" max="9727" width="10.28515625" style="174" customWidth="1"/>
    <col min="9728" max="9728" width="14.140625" style="174"/>
    <col min="9729" max="9729" width="5.28515625" style="174" customWidth="1"/>
    <col min="9730" max="9730" width="32.85546875" style="174" customWidth="1"/>
    <col min="9731" max="9731" width="13.140625" style="174" customWidth="1"/>
    <col min="9732" max="9732" width="14.140625" style="174" customWidth="1"/>
    <col min="9733" max="9733" width="12.85546875" style="174" customWidth="1"/>
    <col min="9734" max="9734" width="27.28515625" style="174" customWidth="1"/>
    <col min="9735" max="9736" width="17.7109375" style="174" customWidth="1"/>
    <col min="9737" max="9737" width="16.85546875" style="174" customWidth="1"/>
    <col min="9738" max="9738" width="13.28515625" style="174" customWidth="1"/>
    <col min="9739" max="9739" width="14.28515625" style="174" customWidth="1"/>
    <col min="9740" max="9740" width="14.42578125" style="174" customWidth="1"/>
    <col min="9741" max="9741" width="9.140625" style="174" customWidth="1"/>
    <col min="9742" max="9742" width="3.42578125" style="174" customWidth="1"/>
    <col min="9743" max="9744" width="9.7109375" style="174" customWidth="1"/>
    <col min="9745" max="9745" width="6.7109375" style="174" customWidth="1"/>
    <col min="9746" max="9980" width="9.140625" style="174" customWidth="1"/>
    <col min="9981" max="9981" width="5.28515625" style="174" customWidth="1"/>
    <col min="9982" max="9982" width="33.85546875" style="174" customWidth="1"/>
    <col min="9983" max="9983" width="10.28515625" style="174" customWidth="1"/>
    <col min="9984" max="9984" width="14.140625" style="174"/>
    <col min="9985" max="9985" width="5.28515625" style="174" customWidth="1"/>
    <col min="9986" max="9986" width="32.85546875" style="174" customWidth="1"/>
    <col min="9987" max="9987" width="13.140625" style="174" customWidth="1"/>
    <col min="9988" max="9988" width="14.140625" style="174" customWidth="1"/>
    <col min="9989" max="9989" width="12.85546875" style="174" customWidth="1"/>
    <col min="9990" max="9990" width="27.28515625" style="174" customWidth="1"/>
    <col min="9991" max="9992" width="17.7109375" style="174" customWidth="1"/>
    <col min="9993" max="9993" width="16.85546875" style="174" customWidth="1"/>
    <col min="9994" max="9994" width="13.28515625" style="174" customWidth="1"/>
    <col min="9995" max="9995" width="14.28515625" style="174" customWidth="1"/>
    <col min="9996" max="9996" width="14.42578125" style="174" customWidth="1"/>
    <col min="9997" max="9997" width="9.140625" style="174" customWidth="1"/>
    <col min="9998" max="9998" width="3.42578125" style="174" customWidth="1"/>
    <col min="9999" max="10000" width="9.7109375" style="174" customWidth="1"/>
    <col min="10001" max="10001" width="6.7109375" style="174" customWidth="1"/>
    <col min="10002" max="10236" width="9.140625" style="174" customWidth="1"/>
    <col min="10237" max="10237" width="5.28515625" style="174" customWidth="1"/>
    <col min="10238" max="10238" width="33.85546875" style="174" customWidth="1"/>
    <col min="10239" max="10239" width="10.28515625" style="174" customWidth="1"/>
    <col min="10240" max="10240" width="14.140625" style="174"/>
    <col min="10241" max="10241" width="5.28515625" style="174" customWidth="1"/>
    <col min="10242" max="10242" width="32.85546875" style="174" customWidth="1"/>
    <col min="10243" max="10243" width="13.140625" style="174" customWidth="1"/>
    <col min="10244" max="10244" width="14.140625" style="174" customWidth="1"/>
    <col min="10245" max="10245" width="12.85546875" style="174" customWidth="1"/>
    <col min="10246" max="10246" width="27.28515625" style="174" customWidth="1"/>
    <col min="10247" max="10248" width="17.7109375" style="174" customWidth="1"/>
    <col min="10249" max="10249" width="16.85546875" style="174" customWidth="1"/>
    <col min="10250" max="10250" width="13.28515625" style="174" customWidth="1"/>
    <col min="10251" max="10251" width="14.28515625" style="174" customWidth="1"/>
    <col min="10252" max="10252" width="14.42578125" style="174" customWidth="1"/>
    <col min="10253" max="10253" width="9.140625" style="174" customWidth="1"/>
    <col min="10254" max="10254" width="3.42578125" style="174" customWidth="1"/>
    <col min="10255" max="10256" width="9.7109375" style="174" customWidth="1"/>
    <col min="10257" max="10257" width="6.7109375" style="174" customWidth="1"/>
    <col min="10258" max="10492" width="9.140625" style="174" customWidth="1"/>
    <col min="10493" max="10493" width="5.28515625" style="174" customWidth="1"/>
    <col min="10494" max="10494" width="33.85546875" style="174" customWidth="1"/>
    <col min="10495" max="10495" width="10.28515625" style="174" customWidth="1"/>
    <col min="10496" max="10496" width="14.140625" style="174"/>
    <col min="10497" max="10497" width="5.28515625" style="174" customWidth="1"/>
    <col min="10498" max="10498" width="32.85546875" style="174" customWidth="1"/>
    <col min="10499" max="10499" width="13.140625" style="174" customWidth="1"/>
    <col min="10500" max="10500" width="14.140625" style="174" customWidth="1"/>
    <col min="10501" max="10501" width="12.85546875" style="174" customWidth="1"/>
    <col min="10502" max="10502" width="27.28515625" style="174" customWidth="1"/>
    <col min="10503" max="10504" width="17.7109375" style="174" customWidth="1"/>
    <col min="10505" max="10505" width="16.85546875" style="174" customWidth="1"/>
    <col min="10506" max="10506" width="13.28515625" style="174" customWidth="1"/>
    <col min="10507" max="10507" width="14.28515625" style="174" customWidth="1"/>
    <col min="10508" max="10508" width="14.42578125" style="174" customWidth="1"/>
    <col min="10509" max="10509" width="9.140625" style="174" customWidth="1"/>
    <col min="10510" max="10510" width="3.42578125" style="174" customWidth="1"/>
    <col min="10511" max="10512" width="9.7109375" style="174" customWidth="1"/>
    <col min="10513" max="10513" width="6.7109375" style="174" customWidth="1"/>
    <col min="10514" max="10748" width="9.140625" style="174" customWidth="1"/>
    <col min="10749" max="10749" width="5.28515625" style="174" customWidth="1"/>
    <col min="10750" max="10750" width="33.85546875" style="174" customWidth="1"/>
    <col min="10751" max="10751" width="10.28515625" style="174" customWidth="1"/>
    <col min="10752" max="10752" width="14.140625" style="174"/>
    <col min="10753" max="10753" width="5.28515625" style="174" customWidth="1"/>
    <col min="10754" max="10754" width="32.85546875" style="174" customWidth="1"/>
    <col min="10755" max="10755" width="13.140625" style="174" customWidth="1"/>
    <col min="10756" max="10756" width="14.140625" style="174" customWidth="1"/>
    <col min="10757" max="10757" width="12.85546875" style="174" customWidth="1"/>
    <col min="10758" max="10758" width="27.28515625" style="174" customWidth="1"/>
    <col min="10759" max="10760" width="17.7109375" style="174" customWidth="1"/>
    <col min="10761" max="10761" width="16.85546875" style="174" customWidth="1"/>
    <col min="10762" max="10762" width="13.28515625" style="174" customWidth="1"/>
    <col min="10763" max="10763" width="14.28515625" style="174" customWidth="1"/>
    <col min="10764" max="10764" width="14.42578125" style="174" customWidth="1"/>
    <col min="10765" max="10765" width="9.140625" style="174" customWidth="1"/>
    <col min="10766" max="10766" width="3.42578125" style="174" customWidth="1"/>
    <col min="10767" max="10768" width="9.7109375" style="174" customWidth="1"/>
    <col min="10769" max="10769" width="6.7109375" style="174" customWidth="1"/>
    <col min="10770" max="11004" width="9.140625" style="174" customWidth="1"/>
    <col min="11005" max="11005" width="5.28515625" style="174" customWidth="1"/>
    <col min="11006" max="11006" width="33.85546875" style="174" customWidth="1"/>
    <col min="11007" max="11007" width="10.28515625" style="174" customWidth="1"/>
    <col min="11008" max="11008" width="14.140625" style="174"/>
    <col min="11009" max="11009" width="5.28515625" style="174" customWidth="1"/>
    <col min="11010" max="11010" width="32.85546875" style="174" customWidth="1"/>
    <col min="11011" max="11011" width="13.140625" style="174" customWidth="1"/>
    <col min="11012" max="11012" width="14.140625" style="174" customWidth="1"/>
    <col min="11013" max="11013" width="12.85546875" style="174" customWidth="1"/>
    <col min="11014" max="11014" width="27.28515625" style="174" customWidth="1"/>
    <col min="11015" max="11016" width="17.7109375" style="174" customWidth="1"/>
    <col min="11017" max="11017" width="16.85546875" style="174" customWidth="1"/>
    <col min="11018" max="11018" width="13.28515625" style="174" customWidth="1"/>
    <col min="11019" max="11019" width="14.28515625" style="174" customWidth="1"/>
    <col min="11020" max="11020" width="14.42578125" style="174" customWidth="1"/>
    <col min="11021" max="11021" width="9.140625" style="174" customWidth="1"/>
    <col min="11022" max="11022" width="3.42578125" style="174" customWidth="1"/>
    <col min="11023" max="11024" width="9.7109375" style="174" customWidth="1"/>
    <col min="11025" max="11025" width="6.7109375" style="174" customWidth="1"/>
    <col min="11026" max="11260" width="9.140625" style="174" customWidth="1"/>
    <col min="11261" max="11261" width="5.28515625" style="174" customWidth="1"/>
    <col min="11262" max="11262" width="33.85546875" style="174" customWidth="1"/>
    <col min="11263" max="11263" width="10.28515625" style="174" customWidth="1"/>
    <col min="11264" max="11264" width="14.140625" style="174"/>
    <col min="11265" max="11265" width="5.28515625" style="174" customWidth="1"/>
    <col min="11266" max="11266" width="32.85546875" style="174" customWidth="1"/>
    <col min="11267" max="11267" width="13.140625" style="174" customWidth="1"/>
    <col min="11268" max="11268" width="14.140625" style="174" customWidth="1"/>
    <col min="11269" max="11269" width="12.85546875" style="174" customWidth="1"/>
    <col min="11270" max="11270" width="27.28515625" style="174" customWidth="1"/>
    <col min="11271" max="11272" width="17.7109375" style="174" customWidth="1"/>
    <col min="11273" max="11273" width="16.85546875" style="174" customWidth="1"/>
    <col min="11274" max="11274" width="13.28515625" style="174" customWidth="1"/>
    <col min="11275" max="11275" width="14.28515625" style="174" customWidth="1"/>
    <col min="11276" max="11276" width="14.42578125" style="174" customWidth="1"/>
    <col min="11277" max="11277" width="9.140625" style="174" customWidth="1"/>
    <col min="11278" max="11278" width="3.42578125" style="174" customWidth="1"/>
    <col min="11279" max="11280" width="9.7109375" style="174" customWidth="1"/>
    <col min="11281" max="11281" width="6.7109375" style="174" customWidth="1"/>
    <col min="11282" max="11516" width="9.140625" style="174" customWidth="1"/>
    <col min="11517" max="11517" width="5.28515625" style="174" customWidth="1"/>
    <col min="11518" max="11518" width="33.85546875" style="174" customWidth="1"/>
    <col min="11519" max="11519" width="10.28515625" style="174" customWidth="1"/>
    <col min="11520" max="11520" width="14.140625" style="174"/>
    <col min="11521" max="11521" width="5.28515625" style="174" customWidth="1"/>
    <col min="11522" max="11522" width="32.85546875" style="174" customWidth="1"/>
    <col min="11523" max="11523" width="13.140625" style="174" customWidth="1"/>
    <col min="11524" max="11524" width="14.140625" style="174" customWidth="1"/>
    <col min="11525" max="11525" width="12.85546875" style="174" customWidth="1"/>
    <col min="11526" max="11526" width="27.28515625" style="174" customWidth="1"/>
    <col min="11527" max="11528" width="17.7109375" style="174" customWidth="1"/>
    <col min="11529" max="11529" width="16.85546875" style="174" customWidth="1"/>
    <col min="11530" max="11530" width="13.28515625" style="174" customWidth="1"/>
    <col min="11531" max="11531" width="14.28515625" style="174" customWidth="1"/>
    <col min="11532" max="11532" width="14.42578125" style="174" customWidth="1"/>
    <col min="11533" max="11533" width="9.140625" style="174" customWidth="1"/>
    <col min="11534" max="11534" width="3.42578125" style="174" customWidth="1"/>
    <col min="11535" max="11536" width="9.7109375" style="174" customWidth="1"/>
    <col min="11537" max="11537" width="6.7109375" style="174" customWidth="1"/>
    <col min="11538" max="11772" width="9.140625" style="174" customWidth="1"/>
    <col min="11773" max="11773" width="5.28515625" style="174" customWidth="1"/>
    <col min="11774" max="11774" width="33.85546875" style="174" customWidth="1"/>
    <col min="11775" max="11775" width="10.28515625" style="174" customWidth="1"/>
    <col min="11776" max="11776" width="14.140625" style="174"/>
    <col min="11777" max="11777" width="5.28515625" style="174" customWidth="1"/>
    <col min="11778" max="11778" width="32.85546875" style="174" customWidth="1"/>
    <col min="11779" max="11779" width="13.140625" style="174" customWidth="1"/>
    <col min="11780" max="11780" width="14.140625" style="174" customWidth="1"/>
    <col min="11781" max="11781" width="12.85546875" style="174" customWidth="1"/>
    <col min="11782" max="11782" width="27.28515625" style="174" customWidth="1"/>
    <col min="11783" max="11784" width="17.7109375" style="174" customWidth="1"/>
    <col min="11785" max="11785" width="16.85546875" style="174" customWidth="1"/>
    <col min="11786" max="11786" width="13.28515625" style="174" customWidth="1"/>
    <col min="11787" max="11787" width="14.28515625" style="174" customWidth="1"/>
    <col min="11788" max="11788" width="14.42578125" style="174" customWidth="1"/>
    <col min="11789" max="11789" width="9.140625" style="174" customWidth="1"/>
    <col min="11790" max="11790" width="3.42578125" style="174" customWidth="1"/>
    <col min="11791" max="11792" width="9.7109375" style="174" customWidth="1"/>
    <col min="11793" max="11793" width="6.7109375" style="174" customWidth="1"/>
    <col min="11794" max="12028" width="9.140625" style="174" customWidth="1"/>
    <col min="12029" max="12029" width="5.28515625" style="174" customWidth="1"/>
    <col min="12030" max="12030" width="33.85546875" style="174" customWidth="1"/>
    <col min="12031" max="12031" width="10.28515625" style="174" customWidth="1"/>
    <col min="12032" max="12032" width="14.140625" style="174"/>
    <col min="12033" max="12033" width="5.28515625" style="174" customWidth="1"/>
    <col min="12034" max="12034" width="32.85546875" style="174" customWidth="1"/>
    <col min="12035" max="12035" width="13.140625" style="174" customWidth="1"/>
    <col min="12036" max="12036" width="14.140625" style="174" customWidth="1"/>
    <col min="12037" max="12037" width="12.85546875" style="174" customWidth="1"/>
    <col min="12038" max="12038" width="27.28515625" style="174" customWidth="1"/>
    <col min="12039" max="12040" width="17.7109375" style="174" customWidth="1"/>
    <col min="12041" max="12041" width="16.85546875" style="174" customWidth="1"/>
    <col min="12042" max="12042" width="13.28515625" style="174" customWidth="1"/>
    <col min="12043" max="12043" width="14.28515625" style="174" customWidth="1"/>
    <col min="12044" max="12044" width="14.42578125" style="174" customWidth="1"/>
    <col min="12045" max="12045" width="9.140625" style="174" customWidth="1"/>
    <col min="12046" max="12046" width="3.42578125" style="174" customWidth="1"/>
    <col min="12047" max="12048" width="9.7109375" style="174" customWidth="1"/>
    <col min="12049" max="12049" width="6.7109375" style="174" customWidth="1"/>
    <col min="12050" max="12284" width="9.140625" style="174" customWidth="1"/>
    <col min="12285" max="12285" width="5.28515625" style="174" customWidth="1"/>
    <col min="12286" max="12286" width="33.85546875" style="174" customWidth="1"/>
    <col min="12287" max="12287" width="10.28515625" style="174" customWidth="1"/>
    <col min="12288" max="12288" width="14.140625" style="174"/>
    <col min="12289" max="12289" width="5.28515625" style="174" customWidth="1"/>
    <col min="12290" max="12290" width="32.85546875" style="174" customWidth="1"/>
    <col min="12291" max="12291" width="13.140625" style="174" customWidth="1"/>
    <col min="12292" max="12292" width="14.140625" style="174" customWidth="1"/>
    <col min="12293" max="12293" width="12.85546875" style="174" customWidth="1"/>
    <col min="12294" max="12294" width="27.28515625" style="174" customWidth="1"/>
    <col min="12295" max="12296" width="17.7109375" style="174" customWidth="1"/>
    <col min="12297" max="12297" width="16.85546875" style="174" customWidth="1"/>
    <col min="12298" max="12298" width="13.28515625" style="174" customWidth="1"/>
    <col min="12299" max="12299" width="14.28515625" style="174" customWidth="1"/>
    <col min="12300" max="12300" width="14.42578125" style="174" customWidth="1"/>
    <col min="12301" max="12301" width="9.140625" style="174" customWidth="1"/>
    <col min="12302" max="12302" width="3.42578125" style="174" customWidth="1"/>
    <col min="12303" max="12304" width="9.7109375" style="174" customWidth="1"/>
    <col min="12305" max="12305" width="6.7109375" style="174" customWidth="1"/>
    <col min="12306" max="12540" width="9.140625" style="174" customWidth="1"/>
    <col min="12541" max="12541" width="5.28515625" style="174" customWidth="1"/>
    <col min="12542" max="12542" width="33.85546875" style="174" customWidth="1"/>
    <col min="12543" max="12543" width="10.28515625" style="174" customWidth="1"/>
    <col min="12544" max="12544" width="14.140625" style="174"/>
    <col min="12545" max="12545" width="5.28515625" style="174" customWidth="1"/>
    <col min="12546" max="12546" width="32.85546875" style="174" customWidth="1"/>
    <col min="12547" max="12547" width="13.140625" style="174" customWidth="1"/>
    <col min="12548" max="12548" width="14.140625" style="174" customWidth="1"/>
    <col min="12549" max="12549" width="12.85546875" style="174" customWidth="1"/>
    <col min="12550" max="12550" width="27.28515625" style="174" customWidth="1"/>
    <col min="12551" max="12552" width="17.7109375" style="174" customWidth="1"/>
    <col min="12553" max="12553" width="16.85546875" style="174" customWidth="1"/>
    <col min="12554" max="12554" width="13.28515625" style="174" customWidth="1"/>
    <col min="12555" max="12555" width="14.28515625" style="174" customWidth="1"/>
    <col min="12556" max="12556" width="14.42578125" style="174" customWidth="1"/>
    <col min="12557" max="12557" width="9.140625" style="174" customWidth="1"/>
    <col min="12558" max="12558" width="3.42578125" style="174" customWidth="1"/>
    <col min="12559" max="12560" width="9.7109375" style="174" customWidth="1"/>
    <col min="12561" max="12561" width="6.7109375" style="174" customWidth="1"/>
    <col min="12562" max="12796" width="9.140625" style="174" customWidth="1"/>
    <col min="12797" max="12797" width="5.28515625" style="174" customWidth="1"/>
    <col min="12798" max="12798" width="33.85546875" style="174" customWidth="1"/>
    <col min="12799" max="12799" width="10.28515625" style="174" customWidth="1"/>
    <col min="12800" max="12800" width="14.140625" style="174"/>
    <col min="12801" max="12801" width="5.28515625" style="174" customWidth="1"/>
    <col min="12802" max="12802" width="32.85546875" style="174" customWidth="1"/>
    <col min="12803" max="12803" width="13.140625" style="174" customWidth="1"/>
    <col min="12804" max="12804" width="14.140625" style="174" customWidth="1"/>
    <col min="12805" max="12805" width="12.85546875" style="174" customWidth="1"/>
    <col min="12806" max="12806" width="27.28515625" style="174" customWidth="1"/>
    <col min="12807" max="12808" width="17.7109375" style="174" customWidth="1"/>
    <col min="12809" max="12809" width="16.85546875" style="174" customWidth="1"/>
    <col min="12810" max="12810" width="13.28515625" style="174" customWidth="1"/>
    <col min="12811" max="12811" width="14.28515625" style="174" customWidth="1"/>
    <col min="12812" max="12812" width="14.42578125" style="174" customWidth="1"/>
    <col min="12813" max="12813" width="9.140625" style="174" customWidth="1"/>
    <col min="12814" max="12814" width="3.42578125" style="174" customWidth="1"/>
    <col min="12815" max="12816" width="9.7109375" style="174" customWidth="1"/>
    <col min="12817" max="12817" width="6.7109375" style="174" customWidth="1"/>
    <col min="12818" max="13052" width="9.140625" style="174" customWidth="1"/>
    <col min="13053" max="13053" width="5.28515625" style="174" customWidth="1"/>
    <col min="13054" max="13054" width="33.85546875" style="174" customWidth="1"/>
    <col min="13055" max="13055" width="10.28515625" style="174" customWidth="1"/>
    <col min="13056" max="13056" width="14.140625" style="174"/>
    <col min="13057" max="13057" width="5.28515625" style="174" customWidth="1"/>
    <col min="13058" max="13058" width="32.85546875" style="174" customWidth="1"/>
    <col min="13059" max="13059" width="13.140625" style="174" customWidth="1"/>
    <col min="13060" max="13060" width="14.140625" style="174" customWidth="1"/>
    <col min="13061" max="13061" width="12.85546875" style="174" customWidth="1"/>
    <col min="13062" max="13062" width="27.28515625" style="174" customWidth="1"/>
    <col min="13063" max="13064" width="17.7109375" style="174" customWidth="1"/>
    <col min="13065" max="13065" width="16.85546875" style="174" customWidth="1"/>
    <col min="13066" max="13066" width="13.28515625" style="174" customWidth="1"/>
    <col min="13067" max="13067" width="14.28515625" style="174" customWidth="1"/>
    <col min="13068" max="13068" width="14.42578125" style="174" customWidth="1"/>
    <col min="13069" max="13069" width="9.140625" style="174" customWidth="1"/>
    <col min="13070" max="13070" width="3.42578125" style="174" customWidth="1"/>
    <col min="13071" max="13072" width="9.7109375" style="174" customWidth="1"/>
    <col min="13073" max="13073" width="6.7109375" style="174" customWidth="1"/>
    <col min="13074" max="13308" width="9.140625" style="174" customWidth="1"/>
    <col min="13309" max="13309" width="5.28515625" style="174" customWidth="1"/>
    <col min="13310" max="13310" width="33.85546875" style="174" customWidth="1"/>
    <col min="13311" max="13311" width="10.28515625" style="174" customWidth="1"/>
    <col min="13312" max="13312" width="14.140625" style="174"/>
    <col min="13313" max="13313" width="5.28515625" style="174" customWidth="1"/>
    <col min="13314" max="13314" width="32.85546875" style="174" customWidth="1"/>
    <col min="13315" max="13315" width="13.140625" style="174" customWidth="1"/>
    <col min="13316" max="13316" width="14.140625" style="174" customWidth="1"/>
    <col min="13317" max="13317" width="12.85546875" style="174" customWidth="1"/>
    <col min="13318" max="13318" width="27.28515625" style="174" customWidth="1"/>
    <col min="13319" max="13320" width="17.7109375" style="174" customWidth="1"/>
    <col min="13321" max="13321" width="16.85546875" style="174" customWidth="1"/>
    <col min="13322" max="13322" width="13.28515625" style="174" customWidth="1"/>
    <col min="13323" max="13323" width="14.28515625" style="174" customWidth="1"/>
    <col min="13324" max="13324" width="14.42578125" style="174" customWidth="1"/>
    <col min="13325" max="13325" width="9.140625" style="174" customWidth="1"/>
    <col min="13326" max="13326" width="3.42578125" style="174" customWidth="1"/>
    <col min="13327" max="13328" width="9.7109375" style="174" customWidth="1"/>
    <col min="13329" max="13329" width="6.7109375" style="174" customWidth="1"/>
    <col min="13330" max="13564" width="9.140625" style="174" customWidth="1"/>
    <col min="13565" max="13565" width="5.28515625" style="174" customWidth="1"/>
    <col min="13566" max="13566" width="33.85546875" style="174" customWidth="1"/>
    <col min="13567" max="13567" width="10.28515625" style="174" customWidth="1"/>
    <col min="13568" max="13568" width="14.140625" style="174"/>
    <col min="13569" max="13569" width="5.28515625" style="174" customWidth="1"/>
    <col min="13570" max="13570" width="32.85546875" style="174" customWidth="1"/>
    <col min="13571" max="13571" width="13.140625" style="174" customWidth="1"/>
    <col min="13572" max="13572" width="14.140625" style="174" customWidth="1"/>
    <col min="13573" max="13573" width="12.85546875" style="174" customWidth="1"/>
    <col min="13574" max="13574" width="27.28515625" style="174" customWidth="1"/>
    <col min="13575" max="13576" width="17.7109375" style="174" customWidth="1"/>
    <col min="13577" max="13577" width="16.85546875" style="174" customWidth="1"/>
    <col min="13578" max="13578" width="13.28515625" style="174" customWidth="1"/>
    <col min="13579" max="13579" width="14.28515625" style="174" customWidth="1"/>
    <col min="13580" max="13580" width="14.42578125" style="174" customWidth="1"/>
    <col min="13581" max="13581" width="9.140625" style="174" customWidth="1"/>
    <col min="13582" max="13582" width="3.42578125" style="174" customWidth="1"/>
    <col min="13583" max="13584" width="9.7109375" style="174" customWidth="1"/>
    <col min="13585" max="13585" width="6.7109375" style="174" customWidth="1"/>
    <col min="13586" max="13820" width="9.140625" style="174" customWidth="1"/>
    <col min="13821" max="13821" width="5.28515625" style="174" customWidth="1"/>
    <col min="13822" max="13822" width="33.85546875" style="174" customWidth="1"/>
    <col min="13823" max="13823" width="10.28515625" style="174" customWidth="1"/>
    <col min="13824" max="13824" width="14.140625" style="174"/>
    <col min="13825" max="13825" width="5.28515625" style="174" customWidth="1"/>
    <col min="13826" max="13826" width="32.85546875" style="174" customWidth="1"/>
    <col min="13827" max="13827" width="13.140625" style="174" customWidth="1"/>
    <col min="13828" max="13828" width="14.140625" style="174" customWidth="1"/>
    <col min="13829" max="13829" width="12.85546875" style="174" customWidth="1"/>
    <col min="13830" max="13830" width="27.28515625" style="174" customWidth="1"/>
    <col min="13831" max="13832" width="17.7109375" style="174" customWidth="1"/>
    <col min="13833" max="13833" width="16.85546875" style="174" customWidth="1"/>
    <col min="13834" max="13834" width="13.28515625" style="174" customWidth="1"/>
    <col min="13835" max="13835" width="14.28515625" style="174" customWidth="1"/>
    <col min="13836" max="13836" width="14.42578125" style="174" customWidth="1"/>
    <col min="13837" max="13837" width="9.140625" style="174" customWidth="1"/>
    <col min="13838" max="13838" width="3.42578125" style="174" customWidth="1"/>
    <col min="13839" max="13840" width="9.7109375" style="174" customWidth="1"/>
    <col min="13841" max="13841" width="6.7109375" style="174" customWidth="1"/>
    <col min="13842" max="14076" width="9.140625" style="174" customWidth="1"/>
    <col min="14077" max="14077" width="5.28515625" style="174" customWidth="1"/>
    <col min="14078" max="14078" width="33.85546875" style="174" customWidth="1"/>
    <col min="14079" max="14079" width="10.28515625" style="174" customWidth="1"/>
    <col min="14080" max="14080" width="14.140625" style="174"/>
    <col min="14081" max="14081" width="5.28515625" style="174" customWidth="1"/>
    <col min="14082" max="14082" width="32.85546875" style="174" customWidth="1"/>
    <col min="14083" max="14083" width="13.140625" style="174" customWidth="1"/>
    <col min="14084" max="14084" width="14.140625" style="174" customWidth="1"/>
    <col min="14085" max="14085" width="12.85546875" style="174" customWidth="1"/>
    <col min="14086" max="14086" width="27.28515625" style="174" customWidth="1"/>
    <col min="14087" max="14088" width="17.7109375" style="174" customWidth="1"/>
    <col min="14089" max="14089" width="16.85546875" style="174" customWidth="1"/>
    <col min="14090" max="14090" width="13.28515625" style="174" customWidth="1"/>
    <col min="14091" max="14091" width="14.28515625" style="174" customWidth="1"/>
    <col min="14092" max="14092" width="14.42578125" style="174" customWidth="1"/>
    <col min="14093" max="14093" width="9.140625" style="174" customWidth="1"/>
    <col min="14094" max="14094" width="3.42578125" style="174" customWidth="1"/>
    <col min="14095" max="14096" width="9.7109375" style="174" customWidth="1"/>
    <col min="14097" max="14097" width="6.7109375" style="174" customWidth="1"/>
    <col min="14098" max="14332" width="9.140625" style="174" customWidth="1"/>
    <col min="14333" max="14333" width="5.28515625" style="174" customWidth="1"/>
    <col min="14334" max="14334" width="33.85546875" style="174" customWidth="1"/>
    <col min="14335" max="14335" width="10.28515625" style="174" customWidth="1"/>
    <col min="14336" max="14336" width="14.140625" style="174"/>
    <col min="14337" max="14337" width="5.28515625" style="174" customWidth="1"/>
    <col min="14338" max="14338" width="32.85546875" style="174" customWidth="1"/>
    <col min="14339" max="14339" width="13.140625" style="174" customWidth="1"/>
    <col min="14340" max="14340" width="14.140625" style="174" customWidth="1"/>
    <col min="14341" max="14341" width="12.85546875" style="174" customWidth="1"/>
    <col min="14342" max="14342" width="27.28515625" style="174" customWidth="1"/>
    <col min="14343" max="14344" width="17.7109375" style="174" customWidth="1"/>
    <col min="14345" max="14345" width="16.85546875" style="174" customWidth="1"/>
    <col min="14346" max="14346" width="13.28515625" style="174" customWidth="1"/>
    <col min="14347" max="14347" width="14.28515625" style="174" customWidth="1"/>
    <col min="14348" max="14348" width="14.42578125" style="174" customWidth="1"/>
    <col min="14349" max="14349" width="9.140625" style="174" customWidth="1"/>
    <col min="14350" max="14350" width="3.42578125" style="174" customWidth="1"/>
    <col min="14351" max="14352" width="9.7109375" style="174" customWidth="1"/>
    <col min="14353" max="14353" width="6.7109375" style="174" customWidth="1"/>
    <col min="14354" max="14588" width="9.140625" style="174" customWidth="1"/>
    <col min="14589" max="14589" width="5.28515625" style="174" customWidth="1"/>
    <col min="14590" max="14590" width="33.85546875" style="174" customWidth="1"/>
    <col min="14591" max="14591" width="10.28515625" style="174" customWidth="1"/>
    <col min="14592" max="14592" width="14.140625" style="174"/>
    <col min="14593" max="14593" width="5.28515625" style="174" customWidth="1"/>
    <col min="14594" max="14594" width="32.85546875" style="174" customWidth="1"/>
    <col min="14595" max="14595" width="13.140625" style="174" customWidth="1"/>
    <col min="14596" max="14596" width="14.140625" style="174" customWidth="1"/>
    <col min="14597" max="14597" width="12.85546875" style="174" customWidth="1"/>
    <col min="14598" max="14598" width="27.28515625" style="174" customWidth="1"/>
    <col min="14599" max="14600" width="17.7109375" style="174" customWidth="1"/>
    <col min="14601" max="14601" width="16.85546875" style="174" customWidth="1"/>
    <col min="14602" max="14602" width="13.28515625" style="174" customWidth="1"/>
    <col min="14603" max="14603" width="14.28515625" style="174" customWidth="1"/>
    <col min="14604" max="14604" width="14.42578125" style="174" customWidth="1"/>
    <col min="14605" max="14605" width="9.140625" style="174" customWidth="1"/>
    <col min="14606" max="14606" width="3.42578125" style="174" customWidth="1"/>
    <col min="14607" max="14608" width="9.7109375" style="174" customWidth="1"/>
    <col min="14609" max="14609" width="6.7109375" style="174" customWidth="1"/>
    <col min="14610" max="14844" width="9.140625" style="174" customWidth="1"/>
    <col min="14845" max="14845" width="5.28515625" style="174" customWidth="1"/>
    <col min="14846" max="14846" width="33.85546875" style="174" customWidth="1"/>
    <col min="14847" max="14847" width="10.28515625" style="174" customWidth="1"/>
    <col min="14848" max="14848" width="14.140625" style="174"/>
    <col min="14849" max="14849" width="5.28515625" style="174" customWidth="1"/>
    <col min="14850" max="14850" width="32.85546875" style="174" customWidth="1"/>
    <col min="14851" max="14851" width="13.140625" style="174" customWidth="1"/>
    <col min="14852" max="14852" width="14.140625" style="174" customWidth="1"/>
    <col min="14853" max="14853" width="12.85546875" style="174" customWidth="1"/>
    <col min="14854" max="14854" width="27.28515625" style="174" customWidth="1"/>
    <col min="14855" max="14856" width="17.7109375" style="174" customWidth="1"/>
    <col min="14857" max="14857" width="16.85546875" style="174" customWidth="1"/>
    <col min="14858" max="14858" width="13.28515625" style="174" customWidth="1"/>
    <col min="14859" max="14859" width="14.28515625" style="174" customWidth="1"/>
    <col min="14860" max="14860" width="14.42578125" style="174" customWidth="1"/>
    <col min="14861" max="14861" width="9.140625" style="174" customWidth="1"/>
    <col min="14862" max="14862" width="3.42578125" style="174" customWidth="1"/>
    <col min="14863" max="14864" width="9.7109375" style="174" customWidth="1"/>
    <col min="14865" max="14865" width="6.7109375" style="174" customWidth="1"/>
    <col min="14866" max="15100" width="9.140625" style="174" customWidth="1"/>
    <col min="15101" max="15101" width="5.28515625" style="174" customWidth="1"/>
    <col min="15102" max="15102" width="33.85546875" style="174" customWidth="1"/>
    <col min="15103" max="15103" width="10.28515625" style="174" customWidth="1"/>
    <col min="15104" max="15104" width="14.140625" style="174"/>
    <col min="15105" max="15105" width="5.28515625" style="174" customWidth="1"/>
    <col min="15106" max="15106" width="32.85546875" style="174" customWidth="1"/>
    <col min="15107" max="15107" width="13.140625" style="174" customWidth="1"/>
    <col min="15108" max="15108" width="14.140625" style="174" customWidth="1"/>
    <col min="15109" max="15109" width="12.85546875" style="174" customWidth="1"/>
    <col min="15110" max="15110" width="27.28515625" style="174" customWidth="1"/>
    <col min="15111" max="15112" width="17.7109375" style="174" customWidth="1"/>
    <col min="15113" max="15113" width="16.85546875" style="174" customWidth="1"/>
    <col min="15114" max="15114" width="13.28515625" style="174" customWidth="1"/>
    <col min="15115" max="15115" width="14.28515625" style="174" customWidth="1"/>
    <col min="15116" max="15116" width="14.42578125" style="174" customWidth="1"/>
    <col min="15117" max="15117" width="9.140625" style="174" customWidth="1"/>
    <col min="15118" max="15118" width="3.42578125" style="174" customWidth="1"/>
    <col min="15119" max="15120" width="9.7109375" style="174" customWidth="1"/>
    <col min="15121" max="15121" width="6.7109375" style="174" customWidth="1"/>
    <col min="15122" max="15356" width="9.140625" style="174" customWidth="1"/>
    <col min="15357" max="15357" width="5.28515625" style="174" customWidth="1"/>
    <col min="15358" max="15358" width="33.85546875" style="174" customWidth="1"/>
    <col min="15359" max="15359" width="10.28515625" style="174" customWidth="1"/>
    <col min="15360" max="15360" width="14.140625" style="174"/>
    <col min="15361" max="15361" width="5.28515625" style="174" customWidth="1"/>
    <col min="15362" max="15362" width="32.85546875" style="174" customWidth="1"/>
    <col min="15363" max="15363" width="13.140625" style="174" customWidth="1"/>
    <col min="15364" max="15364" width="14.140625" style="174" customWidth="1"/>
    <col min="15365" max="15365" width="12.85546875" style="174" customWidth="1"/>
    <col min="15366" max="15366" width="27.28515625" style="174" customWidth="1"/>
    <col min="15367" max="15368" width="17.7109375" style="174" customWidth="1"/>
    <col min="15369" max="15369" width="16.85546875" style="174" customWidth="1"/>
    <col min="15370" max="15370" width="13.28515625" style="174" customWidth="1"/>
    <col min="15371" max="15371" width="14.28515625" style="174" customWidth="1"/>
    <col min="15372" max="15372" width="14.42578125" style="174" customWidth="1"/>
    <col min="15373" max="15373" width="9.140625" style="174" customWidth="1"/>
    <col min="15374" max="15374" width="3.42578125" style="174" customWidth="1"/>
    <col min="15375" max="15376" width="9.7109375" style="174" customWidth="1"/>
    <col min="15377" max="15377" width="6.7109375" style="174" customWidth="1"/>
    <col min="15378" max="15612" width="9.140625" style="174" customWidth="1"/>
    <col min="15613" max="15613" width="5.28515625" style="174" customWidth="1"/>
    <col min="15614" max="15614" width="33.85546875" style="174" customWidth="1"/>
    <col min="15615" max="15615" width="10.28515625" style="174" customWidth="1"/>
    <col min="15616" max="15616" width="14.140625" style="174"/>
    <col min="15617" max="15617" width="5.28515625" style="174" customWidth="1"/>
    <col min="15618" max="15618" width="32.85546875" style="174" customWidth="1"/>
    <col min="15619" max="15619" width="13.140625" style="174" customWidth="1"/>
    <col min="15620" max="15620" width="14.140625" style="174" customWidth="1"/>
    <col min="15621" max="15621" width="12.85546875" style="174" customWidth="1"/>
    <col min="15622" max="15622" width="27.28515625" style="174" customWidth="1"/>
    <col min="15623" max="15624" width="17.7109375" style="174" customWidth="1"/>
    <col min="15625" max="15625" width="16.85546875" style="174" customWidth="1"/>
    <col min="15626" max="15626" width="13.28515625" style="174" customWidth="1"/>
    <col min="15627" max="15627" width="14.28515625" style="174" customWidth="1"/>
    <col min="15628" max="15628" width="14.42578125" style="174" customWidth="1"/>
    <col min="15629" max="15629" width="9.140625" style="174" customWidth="1"/>
    <col min="15630" max="15630" width="3.42578125" style="174" customWidth="1"/>
    <col min="15631" max="15632" width="9.7109375" style="174" customWidth="1"/>
    <col min="15633" max="15633" width="6.7109375" style="174" customWidth="1"/>
    <col min="15634" max="15868" width="9.140625" style="174" customWidth="1"/>
    <col min="15869" max="15869" width="5.28515625" style="174" customWidth="1"/>
    <col min="15870" max="15870" width="33.85546875" style="174" customWidth="1"/>
    <col min="15871" max="15871" width="10.28515625" style="174" customWidth="1"/>
    <col min="15872" max="15872" width="14.140625" style="174"/>
    <col min="15873" max="15873" width="5.28515625" style="174" customWidth="1"/>
    <col min="15874" max="15874" width="32.85546875" style="174" customWidth="1"/>
    <col min="15875" max="15875" width="13.140625" style="174" customWidth="1"/>
    <col min="15876" max="15876" width="14.140625" style="174" customWidth="1"/>
    <col min="15877" max="15877" width="12.85546875" style="174" customWidth="1"/>
    <col min="15878" max="15878" width="27.28515625" style="174" customWidth="1"/>
    <col min="15879" max="15880" width="17.7109375" style="174" customWidth="1"/>
    <col min="15881" max="15881" width="16.85546875" style="174" customWidth="1"/>
    <col min="15882" max="15882" width="13.28515625" style="174" customWidth="1"/>
    <col min="15883" max="15883" width="14.28515625" style="174" customWidth="1"/>
    <col min="15884" max="15884" width="14.42578125" style="174" customWidth="1"/>
    <col min="15885" max="15885" width="9.140625" style="174" customWidth="1"/>
    <col min="15886" max="15886" width="3.42578125" style="174" customWidth="1"/>
    <col min="15887" max="15888" width="9.7109375" style="174" customWidth="1"/>
    <col min="15889" max="15889" width="6.7109375" style="174" customWidth="1"/>
    <col min="15890" max="16124" width="9.140625" style="174" customWidth="1"/>
    <col min="16125" max="16125" width="5.28515625" style="174" customWidth="1"/>
    <col min="16126" max="16126" width="33.85546875" style="174" customWidth="1"/>
    <col min="16127" max="16127" width="10.28515625" style="174" customWidth="1"/>
    <col min="16128" max="16128" width="14.140625" style="174"/>
    <col min="16129" max="16129" width="5.28515625" style="174" customWidth="1"/>
    <col min="16130" max="16130" width="32.85546875" style="174" customWidth="1"/>
    <col min="16131" max="16131" width="13.140625" style="174" customWidth="1"/>
    <col min="16132" max="16132" width="14.140625" style="174" customWidth="1"/>
    <col min="16133" max="16133" width="12.85546875" style="174" customWidth="1"/>
    <col min="16134" max="16134" width="27.28515625" style="174" customWidth="1"/>
    <col min="16135" max="16136" width="17.7109375" style="174" customWidth="1"/>
    <col min="16137" max="16137" width="16.85546875" style="174" customWidth="1"/>
    <col min="16138" max="16138" width="13.28515625" style="174" customWidth="1"/>
    <col min="16139" max="16139" width="14.28515625" style="174" customWidth="1"/>
    <col min="16140" max="16140" width="14.42578125" style="174" customWidth="1"/>
    <col min="16141" max="16141" width="9.140625" style="174" customWidth="1"/>
    <col min="16142" max="16142" width="3.42578125" style="174" customWidth="1"/>
    <col min="16143" max="16144" width="9.7109375" style="174" customWidth="1"/>
    <col min="16145" max="16145" width="6.7109375" style="174" customWidth="1"/>
    <col min="16146" max="16380" width="9.140625" style="174" customWidth="1"/>
    <col min="16381" max="16381" width="5.28515625" style="174" customWidth="1"/>
    <col min="16382" max="16382" width="33.85546875" style="174" customWidth="1"/>
    <col min="16383" max="16383" width="10.28515625" style="174" customWidth="1"/>
    <col min="16384" max="16384" width="14.140625" style="174"/>
  </cols>
  <sheetData>
    <row r="1" spans="1:18" ht="17.45" customHeight="1">
      <c r="E1" s="497" t="s">
        <v>100</v>
      </c>
      <c r="F1" s="497"/>
      <c r="G1" s="175"/>
      <c r="H1" s="175"/>
      <c r="I1" s="175"/>
      <c r="J1" s="175"/>
      <c r="K1" s="175"/>
      <c r="L1" s="175"/>
      <c r="M1" s="175"/>
    </row>
    <row r="2" spans="1:18" ht="18" customHeight="1">
      <c r="E2" s="497" t="s">
        <v>101</v>
      </c>
      <c r="F2" s="497"/>
      <c r="G2" s="175"/>
      <c r="H2" s="175"/>
      <c r="I2" s="175"/>
      <c r="J2" s="175"/>
      <c r="K2" s="175"/>
      <c r="L2" s="175"/>
      <c r="M2" s="175"/>
    </row>
    <row r="3" spans="1:18" ht="22.9" customHeight="1">
      <c r="E3" s="497" t="s">
        <v>114</v>
      </c>
      <c r="F3" s="497"/>
      <c r="G3" s="175"/>
      <c r="H3" s="175"/>
      <c r="I3" s="175"/>
      <c r="J3" s="175"/>
      <c r="K3" s="175"/>
      <c r="L3" s="175"/>
      <c r="M3" s="175"/>
    </row>
    <row r="4" spans="1:18" ht="23.45" customHeight="1">
      <c r="E4" s="176"/>
      <c r="F4" s="176"/>
      <c r="G4" s="175"/>
      <c r="H4" s="175"/>
      <c r="I4" s="175"/>
      <c r="J4" s="175"/>
      <c r="K4" s="175"/>
      <c r="L4" s="175"/>
      <c r="M4" s="175"/>
    </row>
    <row r="5" spans="1:18" ht="14.25" customHeight="1">
      <c r="B5" s="174" t="s">
        <v>102</v>
      </c>
      <c r="E5" s="177" t="s">
        <v>260</v>
      </c>
      <c r="F5" s="176"/>
      <c r="G5" s="178"/>
      <c r="H5" s="178"/>
      <c r="I5" s="178"/>
      <c r="J5" s="178"/>
      <c r="K5" s="178"/>
      <c r="L5" s="178"/>
      <c r="M5" s="178"/>
      <c r="N5" s="179"/>
    </row>
    <row r="6" spans="1:18" ht="14.25" customHeight="1">
      <c r="E6" s="492"/>
      <c r="F6" s="492"/>
      <c r="G6" s="181"/>
      <c r="H6" s="181"/>
      <c r="I6" s="181"/>
      <c r="J6" s="181"/>
      <c r="K6" s="181"/>
      <c r="L6" s="181"/>
      <c r="M6" s="181"/>
      <c r="N6" s="175"/>
    </row>
    <row r="7" spans="1:18" ht="15.75" customHeight="1">
      <c r="E7" s="492"/>
      <c r="F7" s="492"/>
      <c r="G7" s="177"/>
      <c r="H7" s="177"/>
      <c r="I7" s="177"/>
      <c r="J7" s="177"/>
      <c r="K7" s="177"/>
      <c r="L7" s="177"/>
      <c r="M7" s="177"/>
      <c r="N7" s="175"/>
    </row>
    <row r="8" spans="1:18" ht="24.6" customHeight="1">
      <c r="B8" s="174" t="s">
        <v>115</v>
      </c>
      <c r="E8" s="492" t="s">
        <v>116</v>
      </c>
      <c r="F8" s="492"/>
      <c r="G8" s="177"/>
      <c r="H8" s="177"/>
      <c r="I8" s="177"/>
      <c r="J8" s="177"/>
      <c r="K8" s="177"/>
      <c r="L8" s="177"/>
      <c r="M8" s="177"/>
      <c r="N8" s="175"/>
    </row>
    <row r="9" spans="1:18">
      <c r="B9" s="174" t="s">
        <v>118</v>
      </c>
      <c r="E9" s="492" t="s">
        <v>117</v>
      </c>
      <c r="F9" s="492"/>
    </row>
    <row r="10" spans="1:18">
      <c r="E10" s="177"/>
      <c r="F10" s="177"/>
    </row>
    <row r="11" spans="1:18">
      <c r="E11" s="483"/>
      <c r="F11" s="483"/>
    </row>
    <row r="12" spans="1:18">
      <c r="E12" s="483"/>
      <c r="F12" s="483"/>
    </row>
    <row r="13" spans="1:18" ht="24.75" customHeight="1">
      <c r="A13" s="182"/>
      <c r="B13" s="182"/>
      <c r="C13" s="491" t="s">
        <v>241</v>
      </c>
      <c r="D13" s="182"/>
      <c r="E13" s="182"/>
      <c r="F13" s="182"/>
    </row>
    <row r="14" spans="1:18" ht="51.75" customHeight="1">
      <c r="A14" s="493" t="s">
        <v>259</v>
      </c>
      <c r="B14" s="493"/>
      <c r="C14" s="493"/>
      <c r="D14" s="493"/>
      <c r="E14" s="493"/>
      <c r="F14" s="493"/>
      <c r="G14" s="183"/>
      <c r="H14" s="184"/>
      <c r="I14" s="183"/>
      <c r="J14" s="184"/>
    </row>
    <row r="15" spans="1:18">
      <c r="A15" s="185"/>
      <c r="B15" s="186"/>
      <c r="C15" s="185"/>
      <c r="D15" s="187"/>
      <c r="E15" s="187"/>
      <c r="F15" s="187"/>
      <c r="I15" s="183"/>
      <c r="J15" s="188"/>
      <c r="K15" s="189"/>
      <c r="L15" s="184"/>
      <c r="M15" s="190"/>
      <c r="N15" s="190"/>
      <c r="O15" s="191"/>
      <c r="P15" s="192"/>
      <c r="Q15" s="193"/>
      <c r="R15" s="192"/>
    </row>
    <row r="16" spans="1:18" ht="12.75" customHeight="1">
      <c r="A16" s="494" t="s">
        <v>104</v>
      </c>
      <c r="B16" s="495" t="s">
        <v>12</v>
      </c>
      <c r="C16" s="494" t="s">
        <v>105</v>
      </c>
      <c r="D16" s="496" t="s">
        <v>106</v>
      </c>
      <c r="E16" s="496" t="s">
        <v>107</v>
      </c>
      <c r="F16" s="496" t="s">
        <v>108</v>
      </c>
      <c r="I16" s="194"/>
      <c r="J16" s="195"/>
      <c r="K16" s="189"/>
      <c r="L16" s="184"/>
      <c r="M16" s="196"/>
      <c r="N16" s="190"/>
      <c r="O16" s="191"/>
      <c r="P16" s="192"/>
      <c r="Q16" s="193"/>
      <c r="R16" s="192"/>
    </row>
    <row r="17" spans="1:18" ht="38.450000000000003" customHeight="1">
      <c r="A17" s="494"/>
      <c r="B17" s="495"/>
      <c r="C17" s="494"/>
      <c r="D17" s="496"/>
      <c r="E17" s="496"/>
      <c r="F17" s="496"/>
      <c r="I17" s="194"/>
      <c r="J17" s="195"/>
      <c r="K17" s="189"/>
      <c r="L17" s="184"/>
      <c r="M17" s="196"/>
      <c r="N17" s="190"/>
      <c r="O17" s="191"/>
      <c r="P17" s="197"/>
      <c r="Q17" s="193"/>
      <c r="R17" s="192"/>
    </row>
    <row r="18" spans="1:18" ht="30" customHeight="1">
      <c r="A18" s="198">
        <v>1</v>
      </c>
      <c r="B18" s="199" t="s">
        <v>109</v>
      </c>
      <c r="C18" s="200" t="s">
        <v>110</v>
      </c>
      <c r="D18" s="201">
        <f>'См № 1 ПИР'!R26</f>
        <v>8622790</v>
      </c>
      <c r="E18" s="201">
        <f>'См № 1 ПИР'!R27</f>
        <v>1552102.2</v>
      </c>
      <c r="F18" s="202">
        <f>'См № 1 ПИР'!R28</f>
        <v>10174892.199999999</v>
      </c>
      <c r="H18" s="203"/>
      <c r="I18" s="204"/>
      <c r="J18" s="205"/>
      <c r="K18" s="189"/>
      <c r="L18" s="184"/>
      <c r="M18" s="196"/>
      <c r="N18" s="190"/>
      <c r="O18" s="191"/>
      <c r="P18" s="197"/>
      <c r="Q18" s="193"/>
      <c r="R18" s="192"/>
    </row>
    <row r="19" spans="1:18" ht="18.75" customHeight="1">
      <c r="A19" s="198">
        <v>2</v>
      </c>
      <c r="B19" s="199" t="s">
        <v>40</v>
      </c>
      <c r="C19" s="200" t="s">
        <v>111</v>
      </c>
      <c r="D19" s="201">
        <f>'Геология '!N49</f>
        <v>461418.19</v>
      </c>
      <c r="E19" s="201">
        <f>'Геология '!N50</f>
        <v>83055.2742</v>
      </c>
      <c r="F19" s="202">
        <f>'Геология '!N51</f>
        <v>544473.46420000005</v>
      </c>
      <c r="G19" s="206"/>
      <c r="H19" s="203"/>
      <c r="I19" s="203"/>
      <c r="J19" s="203"/>
      <c r="K19" s="189"/>
      <c r="L19" s="184"/>
      <c r="M19" s="207"/>
      <c r="N19" s="190"/>
      <c r="O19" s="191"/>
      <c r="P19" s="192"/>
      <c r="Q19" s="193"/>
      <c r="R19" s="192"/>
    </row>
    <row r="20" spans="1:18" ht="18.75" customHeight="1">
      <c r="A20" s="198">
        <v>3</v>
      </c>
      <c r="B20" s="172" t="s">
        <v>96</v>
      </c>
      <c r="C20" s="200" t="s">
        <v>112</v>
      </c>
      <c r="D20" s="201">
        <f>'4 Кадастр'!H70</f>
        <v>45741.75</v>
      </c>
      <c r="E20" s="201">
        <f>'4 Кадастр'!H71</f>
        <v>8233.52</v>
      </c>
      <c r="F20" s="202">
        <f>'4 Кадастр'!H72</f>
        <v>53975.270000000004</v>
      </c>
      <c r="G20" s="206"/>
      <c r="H20" s="203"/>
      <c r="I20" s="203"/>
      <c r="J20" s="203"/>
      <c r="K20" s="189"/>
      <c r="L20" s="184"/>
      <c r="M20" s="207"/>
      <c r="N20" s="190"/>
      <c r="O20" s="191"/>
      <c r="P20" s="192"/>
      <c r="Q20" s="193"/>
      <c r="R20" s="192"/>
    </row>
    <row r="21" spans="1:18" ht="29.25" customHeight="1">
      <c r="A21" s="198">
        <v>4</v>
      </c>
      <c r="B21" s="199" t="s">
        <v>97</v>
      </c>
      <c r="C21" s="200" t="s">
        <v>199</v>
      </c>
      <c r="D21" s="201">
        <f>'5 Межевание'!Q24</f>
        <v>658230</v>
      </c>
      <c r="E21" s="201">
        <f>'5 Межевание'!Q25</f>
        <v>118481.4</v>
      </c>
      <c r="F21" s="202">
        <f>'5 Межевание'!Q26</f>
        <v>776711.4</v>
      </c>
      <c r="G21" s="206"/>
      <c r="H21" s="203"/>
      <c r="I21" s="203"/>
      <c r="J21" s="203"/>
      <c r="K21" s="189"/>
      <c r="L21" s="184"/>
      <c r="M21" s="207"/>
      <c r="N21" s="190"/>
      <c r="O21" s="191"/>
      <c r="P21" s="192"/>
      <c r="Q21" s="193"/>
      <c r="R21" s="192"/>
    </row>
    <row r="22" spans="1:18" ht="30.75" customHeight="1">
      <c r="A22" s="198">
        <v>5</v>
      </c>
      <c r="B22" s="199" t="s">
        <v>242</v>
      </c>
      <c r="C22" s="200" t="s">
        <v>113</v>
      </c>
      <c r="D22" s="201">
        <f>Экспертиза!B24</f>
        <v>1175015.4706384887</v>
      </c>
      <c r="E22" s="201">
        <f>Экспертиза!B25</f>
        <v>211502.77471492797</v>
      </c>
      <c r="F22" s="202">
        <f>Экспертиза!B26</f>
        <v>1386518.2453534165</v>
      </c>
      <c r="G22" s="206"/>
      <c r="H22" s="203"/>
      <c r="I22" s="203"/>
      <c r="J22" s="203"/>
      <c r="K22" s="189"/>
      <c r="L22" s="184"/>
      <c r="M22" s="207"/>
      <c r="N22" s="190"/>
      <c r="O22" s="191"/>
      <c r="P22" s="192"/>
      <c r="Q22" s="193"/>
      <c r="R22" s="192"/>
    </row>
    <row r="23" spans="1:18" ht="18.75" customHeight="1">
      <c r="A23" s="198">
        <v>6</v>
      </c>
      <c r="B23" s="199" t="s">
        <v>25</v>
      </c>
      <c r="C23" s="200"/>
      <c r="D23" s="201">
        <f>SUM(D18:D22)</f>
        <v>10963195.410638489</v>
      </c>
      <c r="E23" s="201">
        <f>SUM(E18:E22)</f>
        <v>1973375.1689149279</v>
      </c>
      <c r="F23" s="201">
        <f>SUM(F18:F22)</f>
        <v>12936570.579553414</v>
      </c>
      <c r="G23" s="206"/>
      <c r="H23" s="208"/>
      <c r="I23" s="209"/>
      <c r="J23" s="210"/>
      <c r="K23" s="190"/>
      <c r="L23" s="196"/>
      <c r="M23" s="207"/>
      <c r="N23" s="190"/>
      <c r="O23" s="191"/>
      <c r="P23" s="197"/>
      <c r="Q23" s="193"/>
      <c r="R23" s="192"/>
    </row>
    <row r="24" spans="1:18" ht="15.75">
      <c r="D24" s="211"/>
      <c r="F24" s="211"/>
      <c r="G24" s="212"/>
      <c r="H24" s="213"/>
      <c r="I24" s="213"/>
      <c r="J24" s="213"/>
      <c r="K24" s="214"/>
      <c r="L24" s="196"/>
      <c r="M24" s="196"/>
      <c r="N24" s="190"/>
      <c r="O24" s="191"/>
      <c r="P24" s="197"/>
      <c r="Q24" s="193"/>
      <c r="R24" s="192"/>
    </row>
    <row r="25" spans="1:18" ht="15.75">
      <c r="B25" s="215"/>
      <c r="C25" s="215"/>
      <c r="D25" s="215"/>
      <c r="E25" s="5"/>
      <c r="F25" s="216"/>
      <c r="G25" s="217"/>
      <c r="H25" s="218"/>
      <c r="I25" s="190"/>
      <c r="J25" s="219"/>
      <c r="K25" s="196"/>
      <c r="L25" s="196"/>
      <c r="M25" s="196"/>
      <c r="N25" s="190"/>
      <c r="O25" s="191"/>
      <c r="P25" s="197"/>
      <c r="Q25" s="193"/>
      <c r="R25" s="192"/>
    </row>
    <row r="26" spans="1:18">
      <c r="B26" s="215"/>
      <c r="C26" s="215"/>
      <c r="E26" s="5"/>
      <c r="G26" s="217"/>
      <c r="H26" s="218"/>
      <c r="I26" s="190"/>
      <c r="J26" s="219"/>
      <c r="K26" s="196"/>
      <c r="L26" s="196"/>
      <c r="M26" s="196"/>
      <c r="N26" s="190"/>
      <c r="O26" s="191"/>
      <c r="P26" s="197"/>
      <c r="Q26" s="193"/>
      <c r="R26" s="192"/>
    </row>
    <row r="27" spans="1:18">
      <c r="E27" s="211"/>
      <c r="H27" s="190"/>
      <c r="I27" s="190"/>
      <c r="J27" s="220"/>
      <c r="K27" s="196"/>
      <c r="L27" s="196"/>
      <c r="M27" s="196"/>
      <c r="N27" s="190"/>
      <c r="O27" s="191"/>
      <c r="P27" s="197"/>
      <c r="Q27" s="193"/>
      <c r="R27" s="193"/>
    </row>
    <row r="28" spans="1:18">
      <c r="E28" s="211"/>
      <c r="H28" s="190"/>
      <c r="I28" s="190"/>
      <c r="J28" s="207"/>
      <c r="K28" s="196"/>
      <c r="L28" s="196"/>
      <c r="M28" s="221"/>
      <c r="N28" s="190"/>
      <c r="O28" s="191"/>
      <c r="P28" s="197"/>
    </row>
    <row r="29" spans="1:18">
      <c r="B29" s="5"/>
      <c r="C29" s="5"/>
      <c r="E29" s="5"/>
      <c r="H29" s="190"/>
      <c r="I29" s="190"/>
      <c r="J29" s="196"/>
      <c r="K29" s="196"/>
      <c r="L29" s="196"/>
      <c r="M29" s="196"/>
      <c r="N29" s="190"/>
      <c r="O29" s="191"/>
      <c r="P29" s="197"/>
    </row>
    <row r="30" spans="1:18">
      <c r="B30" s="5"/>
      <c r="C30" s="5"/>
      <c r="E30" s="5"/>
      <c r="H30" s="190"/>
      <c r="I30" s="190"/>
      <c r="J30" s="196"/>
      <c r="K30" s="196"/>
      <c r="L30" s="196"/>
      <c r="M30" s="196"/>
      <c r="N30" s="190"/>
      <c r="O30" s="191"/>
      <c r="P30" s="197"/>
    </row>
    <row r="31" spans="1:18">
      <c r="B31" s="5"/>
      <c r="C31" s="5"/>
      <c r="E31" s="5"/>
      <c r="H31" s="190"/>
      <c r="I31" s="190"/>
      <c r="J31" s="196"/>
      <c r="K31" s="196"/>
      <c r="L31" s="196"/>
      <c r="M31" s="196"/>
      <c r="N31" s="190"/>
      <c r="O31" s="191"/>
      <c r="P31" s="197"/>
    </row>
    <row r="32" spans="1:18">
      <c r="B32" s="5"/>
      <c r="C32" s="5"/>
      <c r="E32" s="5"/>
      <c r="H32" s="190"/>
      <c r="I32" s="190"/>
      <c r="J32" s="196"/>
      <c r="K32" s="196"/>
      <c r="L32" s="196"/>
      <c r="M32" s="196"/>
      <c r="N32" s="190"/>
      <c r="O32" s="191"/>
      <c r="P32" s="197"/>
    </row>
    <row r="33" spans="8:16">
      <c r="H33" s="190"/>
      <c r="I33" s="190"/>
      <c r="J33" s="196"/>
      <c r="K33" s="196"/>
      <c r="L33" s="196"/>
      <c r="M33" s="196"/>
      <c r="N33" s="190"/>
      <c r="O33" s="191"/>
      <c r="P33" s="197"/>
    </row>
    <row r="34" spans="8:16">
      <c r="H34" s="190"/>
      <c r="I34" s="190"/>
      <c r="J34" s="196"/>
      <c r="K34" s="196"/>
      <c r="L34" s="196"/>
      <c r="M34" s="196"/>
      <c r="N34" s="190"/>
      <c r="O34" s="191"/>
      <c r="P34" s="197"/>
    </row>
    <row r="35" spans="8:16">
      <c r="H35" s="190"/>
      <c r="I35" s="190"/>
      <c r="J35" s="196"/>
      <c r="K35" s="196"/>
      <c r="L35" s="196"/>
      <c r="M35" s="196"/>
      <c r="N35" s="190"/>
      <c r="O35" s="191"/>
    </row>
    <row r="36" spans="8:16">
      <c r="H36" s="190"/>
      <c r="I36" s="190"/>
      <c r="J36" s="196"/>
      <c r="K36" s="196"/>
      <c r="L36" s="196"/>
      <c r="M36" s="196"/>
      <c r="N36" s="190"/>
      <c r="O36" s="191"/>
    </row>
    <row r="37" spans="8:16">
      <c r="H37" s="190"/>
      <c r="I37" s="190"/>
      <c r="J37" s="196"/>
      <c r="K37" s="196"/>
      <c r="L37" s="196"/>
      <c r="M37" s="196"/>
      <c r="N37" s="190"/>
      <c r="O37" s="191"/>
    </row>
    <row r="38" spans="8:16">
      <c r="H38" s="190"/>
      <c r="I38" s="190"/>
      <c r="J38" s="196"/>
      <c r="K38" s="196"/>
      <c r="L38" s="196"/>
      <c r="M38" s="196"/>
      <c r="N38" s="190"/>
      <c r="O38" s="191"/>
    </row>
    <row r="39" spans="8:16">
      <c r="H39" s="190"/>
      <c r="I39" s="190"/>
      <c r="J39" s="196"/>
      <c r="K39" s="196"/>
      <c r="L39" s="196"/>
      <c r="M39" s="196"/>
      <c r="N39" s="190"/>
      <c r="O39" s="190"/>
    </row>
    <row r="40" spans="8:16">
      <c r="H40" s="190"/>
      <c r="I40" s="190"/>
      <c r="J40" s="196"/>
      <c r="K40" s="196"/>
      <c r="L40" s="196"/>
      <c r="M40" s="196"/>
      <c r="N40" s="190"/>
      <c r="O40" s="190"/>
    </row>
    <row r="41" spans="8:16">
      <c r="J41" s="197"/>
      <c r="K41" s="197"/>
      <c r="L41" s="197"/>
      <c r="M41" s="197"/>
    </row>
    <row r="42" spans="8:16">
      <c r="J42" s="197"/>
      <c r="K42" s="197"/>
      <c r="L42" s="197"/>
      <c r="M42" s="197"/>
    </row>
    <row r="43" spans="8:16">
      <c r="J43" s="197"/>
      <c r="K43" s="197"/>
      <c r="L43" s="197"/>
      <c r="M43" s="197"/>
    </row>
    <row r="44" spans="8:16">
      <c r="J44" s="197"/>
      <c r="K44" s="197"/>
      <c r="L44" s="197"/>
      <c r="M44" s="197"/>
    </row>
    <row r="45" spans="8:16">
      <c r="J45" s="197"/>
      <c r="K45" s="197"/>
      <c r="L45" s="197"/>
      <c r="M45" s="197"/>
    </row>
    <row r="46" spans="8:16">
      <c r="J46" s="197"/>
      <c r="K46" s="197"/>
      <c r="L46" s="197"/>
      <c r="M46" s="197"/>
    </row>
    <row r="47" spans="8:16">
      <c r="J47" s="197"/>
      <c r="K47" s="197"/>
      <c r="L47" s="197"/>
      <c r="M47" s="197"/>
    </row>
    <row r="48" spans="8:16">
      <c r="J48" s="197"/>
      <c r="K48" s="197"/>
      <c r="L48" s="197"/>
      <c r="M48" s="197"/>
    </row>
    <row r="49" spans="10:13">
      <c r="J49" s="197"/>
      <c r="K49" s="197"/>
      <c r="L49" s="197"/>
      <c r="M49" s="197"/>
    </row>
    <row r="50" spans="10:13">
      <c r="J50" s="197"/>
      <c r="K50" s="197"/>
      <c r="L50" s="197"/>
      <c r="M50" s="197"/>
    </row>
    <row r="51" spans="10:13">
      <c r="J51" s="197"/>
      <c r="K51" s="197"/>
      <c r="L51" s="197"/>
      <c r="M51" s="197"/>
    </row>
    <row r="52" spans="10:13">
      <c r="J52" s="197"/>
      <c r="K52" s="197"/>
      <c r="L52" s="197"/>
      <c r="M52" s="197"/>
    </row>
    <row r="53" spans="10:13">
      <c r="J53" s="197"/>
      <c r="K53" s="197"/>
      <c r="L53" s="197"/>
      <c r="M53" s="197"/>
    </row>
    <row r="54" spans="10:13">
      <c r="J54" s="197"/>
      <c r="K54" s="197"/>
      <c r="L54" s="197"/>
      <c r="M54" s="197"/>
    </row>
    <row r="55" spans="10:13">
      <c r="J55" s="197"/>
      <c r="K55" s="197"/>
      <c r="L55" s="197"/>
      <c r="M55" s="197"/>
    </row>
    <row r="56" spans="10:13">
      <c r="J56" s="197"/>
      <c r="K56" s="197"/>
      <c r="L56" s="197"/>
      <c r="M56" s="197"/>
    </row>
    <row r="57" spans="10:13">
      <c r="J57" s="197"/>
      <c r="K57" s="197"/>
      <c r="L57" s="197"/>
      <c r="M57" s="197"/>
    </row>
    <row r="58" spans="10:13">
      <c r="J58" s="197"/>
      <c r="K58" s="197"/>
      <c r="L58" s="197"/>
      <c r="M58" s="197"/>
    </row>
    <row r="59" spans="10:13">
      <c r="J59" s="197"/>
      <c r="K59" s="197"/>
      <c r="L59" s="197"/>
      <c r="M59" s="197"/>
    </row>
    <row r="60" spans="10:13">
      <c r="J60" s="197"/>
      <c r="K60" s="197"/>
      <c r="L60" s="197"/>
      <c r="M60" s="197"/>
    </row>
    <row r="61" spans="10:13">
      <c r="J61" s="197"/>
      <c r="K61" s="197"/>
      <c r="L61" s="197"/>
      <c r="M61" s="197"/>
    </row>
    <row r="62" spans="10:13">
      <c r="J62" s="197"/>
      <c r="K62" s="197"/>
      <c r="L62" s="197"/>
      <c r="M62" s="197"/>
    </row>
    <row r="63" spans="10:13">
      <c r="J63" s="197"/>
      <c r="K63" s="197"/>
      <c r="L63" s="197"/>
      <c r="M63" s="197"/>
    </row>
    <row r="64" spans="10:13">
      <c r="J64" s="197"/>
      <c r="K64" s="197"/>
      <c r="L64" s="197"/>
      <c r="M64" s="197"/>
    </row>
    <row r="65" spans="10:13">
      <c r="J65" s="197"/>
      <c r="K65" s="197"/>
      <c r="L65" s="197"/>
      <c r="M65" s="197"/>
    </row>
    <row r="66" spans="10:13">
      <c r="J66" s="197"/>
      <c r="K66" s="197"/>
      <c r="L66" s="197"/>
      <c r="M66" s="197"/>
    </row>
    <row r="67" spans="10:13">
      <c r="J67" s="197"/>
      <c r="K67" s="197"/>
      <c r="L67" s="197"/>
      <c r="M67" s="197"/>
    </row>
    <row r="68" spans="10:13">
      <c r="J68" s="197"/>
      <c r="K68" s="197"/>
      <c r="L68" s="197"/>
      <c r="M68" s="197"/>
    </row>
    <row r="69" spans="10:13">
      <c r="J69" s="197"/>
      <c r="K69" s="197"/>
      <c r="L69" s="197"/>
      <c r="M69" s="197"/>
    </row>
    <row r="70" spans="10:13">
      <c r="J70" s="197"/>
      <c r="K70" s="197"/>
      <c r="L70" s="197"/>
      <c r="M70" s="197"/>
    </row>
    <row r="71" spans="10:13">
      <c r="J71" s="197"/>
      <c r="K71" s="197"/>
      <c r="L71" s="197"/>
      <c r="M71" s="197"/>
    </row>
    <row r="72" spans="10:13">
      <c r="J72" s="197"/>
      <c r="K72" s="197"/>
      <c r="L72" s="197"/>
      <c r="M72" s="197"/>
    </row>
  </sheetData>
  <mergeCells count="14">
    <mergeCell ref="E8:F8"/>
    <mergeCell ref="E1:F1"/>
    <mergeCell ref="E2:F2"/>
    <mergeCell ref="E3:F3"/>
    <mergeCell ref="E6:F6"/>
    <mergeCell ref="E7:F7"/>
    <mergeCell ref="E9:F9"/>
    <mergeCell ref="A14:F14"/>
    <mergeCell ref="A16:A17"/>
    <mergeCell ref="B16:B17"/>
    <mergeCell ref="C16:C17"/>
    <mergeCell ref="D16:D17"/>
    <mergeCell ref="E16:E17"/>
    <mergeCell ref="F16:F17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A16" workbookViewId="0">
      <selection activeCell="I4" sqref="I4:R4"/>
    </sheetView>
  </sheetViews>
  <sheetFormatPr defaultRowHeight="15"/>
  <cols>
    <col min="1" max="1" width="3.28515625" style="464" customWidth="1"/>
    <col min="2" max="2" width="23.140625" style="463" customWidth="1"/>
    <col min="3" max="3" width="17.7109375" style="461" customWidth="1"/>
    <col min="4" max="4" width="8.28515625" style="461" customWidth="1"/>
    <col min="5" max="5" width="1.7109375" style="461" customWidth="1"/>
    <col min="6" max="6" width="1.42578125" style="461" customWidth="1"/>
    <col min="7" max="7" width="5.140625" style="461" customWidth="1"/>
    <col min="8" max="8" width="1.28515625" style="461" customWidth="1"/>
    <col min="9" max="9" width="4.85546875" style="461" customWidth="1"/>
    <col min="10" max="10" width="1.5703125" style="461" customWidth="1"/>
    <col min="11" max="11" width="6.42578125" style="461" customWidth="1"/>
    <col min="12" max="12" width="5.5703125" style="461" customWidth="1"/>
    <col min="13" max="13" width="3.85546875" style="461" customWidth="1"/>
    <col min="14" max="14" width="1.28515625" style="461" customWidth="1"/>
    <col min="15" max="15" width="4.28515625" style="461" customWidth="1"/>
    <col min="16" max="17" width="1.28515625" style="461" customWidth="1"/>
    <col min="18" max="18" width="13.7109375" style="462" customWidth="1"/>
    <col min="19" max="16384" width="9.140625" style="461"/>
  </cols>
  <sheetData>
    <row r="1" spans="1:18" ht="15.75">
      <c r="A1" s="21"/>
      <c r="B1" s="25"/>
      <c r="C1" s="1"/>
      <c r="D1" s="1"/>
      <c r="E1" s="1"/>
      <c r="F1" s="1"/>
      <c r="G1" s="514" t="s">
        <v>99</v>
      </c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" customHeight="1">
      <c r="A2" s="419"/>
      <c r="B2" s="470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69"/>
    </row>
    <row r="3" spans="1:18" ht="14.45" customHeight="1">
      <c r="A3" s="22"/>
      <c r="B3" s="515" t="s">
        <v>102</v>
      </c>
      <c r="C3" s="515"/>
      <c r="D3" s="2"/>
      <c r="E3" s="2"/>
      <c r="F3" s="2"/>
      <c r="G3" s="2"/>
      <c r="H3" s="2"/>
      <c r="I3" s="223"/>
      <c r="J3" s="3"/>
      <c r="K3" s="484" t="s">
        <v>260</v>
      </c>
      <c r="L3" s="3"/>
      <c r="M3" s="3"/>
      <c r="N3" s="3"/>
      <c r="O3" s="3"/>
      <c r="P3" s="3"/>
      <c r="Q3" s="3"/>
      <c r="R3" s="143"/>
    </row>
    <row r="4" spans="1:18" ht="34.5" customHeight="1">
      <c r="A4" s="22"/>
      <c r="B4" s="516"/>
      <c r="C4" s="516"/>
      <c r="D4" s="450"/>
      <c r="E4" s="450"/>
      <c r="F4" s="450"/>
      <c r="G4" s="450"/>
      <c r="H4" s="450"/>
      <c r="I4" s="516"/>
      <c r="J4" s="516"/>
      <c r="K4" s="516"/>
      <c r="L4" s="516"/>
      <c r="M4" s="516"/>
      <c r="N4" s="516"/>
      <c r="O4" s="516"/>
      <c r="P4" s="516"/>
      <c r="Q4" s="516"/>
      <c r="R4" s="516"/>
    </row>
    <row r="5" spans="1:18">
      <c r="A5" s="22"/>
      <c r="B5" s="517" t="s">
        <v>98</v>
      </c>
      <c r="C5" s="517"/>
      <c r="D5" s="451"/>
      <c r="E5" s="451"/>
      <c r="F5" s="451"/>
      <c r="G5" s="451"/>
      <c r="H5" s="451"/>
      <c r="I5" s="4" t="s">
        <v>18</v>
      </c>
      <c r="J5" s="4"/>
      <c r="K5" s="4"/>
      <c r="L5" s="4"/>
      <c r="M5" s="4"/>
      <c r="N5" s="4"/>
      <c r="O5" s="4"/>
      <c r="P5" s="4"/>
      <c r="Q5" s="4"/>
      <c r="R5" s="144"/>
    </row>
    <row r="6" spans="1:18" ht="18" customHeight="1">
      <c r="A6" s="22"/>
      <c r="B6" s="518" t="s">
        <v>121</v>
      </c>
      <c r="C6" s="518"/>
      <c r="D6" s="453"/>
      <c r="E6" s="453"/>
      <c r="F6" s="453"/>
      <c r="G6" s="453"/>
      <c r="H6" s="453"/>
      <c r="I6" s="516" t="s">
        <v>121</v>
      </c>
      <c r="J6" s="516"/>
      <c r="K6" s="516"/>
      <c r="L6" s="516"/>
      <c r="M6" s="516"/>
      <c r="N6" s="516"/>
      <c r="O6" s="516"/>
      <c r="P6" s="516"/>
      <c r="Q6" s="516"/>
      <c r="R6" s="516"/>
    </row>
    <row r="7" spans="1:18" ht="4.9000000000000004" customHeight="1">
      <c r="A7" s="23"/>
      <c r="B7" s="2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45"/>
    </row>
    <row r="8" spans="1:18">
      <c r="A8" s="24"/>
      <c r="B8" s="524" t="s">
        <v>15</v>
      </c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</row>
    <row r="9" spans="1:18">
      <c r="A9" s="24"/>
      <c r="B9" s="525" t="s">
        <v>14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</row>
    <row r="10" spans="1:18" ht="12.6" customHeight="1">
      <c r="A10" s="526" t="s">
        <v>17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</row>
    <row r="11" spans="1:18" ht="50.25" customHeight="1">
      <c r="A11" s="527" t="s">
        <v>16</v>
      </c>
      <c r="B11" s="527"/>
      <c r="C11" s="528" t="s">
        <v>239</v>
      </c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</row>
    <row r="12" spans="1:18" ht="59.45" customHeight="1">
      <c r="A12" s="6" t="s">
        <v>0</v>
      </c>
      <c r="B12" s="27" t="s">
        <v>1</v>
      </c>
      <c r="C12" s="529" t="s">
        <v>2</v>
      </c>
      <c r="D12" s="530"/>
      <c r="E12" s="529" t="s">
        <v>3</v>
      </c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146" t="s">
        <v>4</v>
      </c>
    </row>
    <row r="13" spans="1:18">
      <c r="A13" s="33">
        <v>1</v>
      </c>
      <c r="B13" s="34">
        <v>2</v>
      </c>
      <c r="C13" s="532">
        <v>3</v>
      </c>
      <c r="D13" s="533"/>
      <c r="E13" s="534">
        <v>4</v>
      </c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152">
        <v>5</v>
      </c>
    </row>
    <row r="14" spans="1:18" ht="138.75" customHeight="1">
      <c r="A14" s="448" t="s">
        <v>5</v>
      </c>
      <c r="B14" s="28" t="s">
        <v>238</v>
      </c>
      <c r="C14" s="536" t="s">
        <v>237</v>
      </c>
      <c r="D14" s="537"/>
      <c r="E14" s="468" t="s">
        <v>19</v>
      </c>
      <c r="F14" s="538">
        <f>D15</f>
        <v>187.57</v>
      </c>
      <c r="G14" s="538"/>
      <c r="H14" s="36" t="s">
        <v>20</v>
      </c>
      <c r="I14" s="467">
        <f>D17</f>
        <v>1.55</v>
      </c>
      <c r="J14" s="37" t="s">
        <v>10</v>
      </c>
      <c r="K14" s="38">
        <f>D16</f>
        <v>389.98</v>
      </c>
      <c r="L14" s="37" t="s">
        <v>21</v>
      </c>
      <c r="M14" s="153">
        <f>D19</f>
        <v>1.5</v>
      </c>
      <c r="N14" s="37"/>
      <c r="O14" s="39"/>
      <c r="P14" s="150"/>
      <c r="Q14" s="150"/>
      <c r="R14" s="466">
        <f>ROUND((F14+I14*K14)*M14*I15*K15*M15*G15*O15,2)</f>
        <v>8622.7900000000009</v>
      </c>
    </row>
    <row r="15" spans="1:18">
      <c r="A15" s="173"/>
      <c r="B15" s="29"/>
      <c r="C15" s="8" t="s">
        <v>8</v>
      </c>
      <c r="D15" s="465">
        <v>187.57</v>
      </c>
      <c r="E15" s="20"/>
      <c r="F15" s="20" t="s">
        <v>10</v>
      </c>
      <c r="G15" s="20">
        <f>D20</f>
        <v>1.1499999999999999</v>
      </c>
      <c r="H15" s="13" t="s">
        <v>10</v>
      </c>
      <c r="I15" s="35">
        <f>D23</f>
        <v>3.92</v>
      </c>
      <c r="J15" s="13" t="s">
        <v>10</v>
      </c>
      <c r="K15" s="13">
        <f>D18</f>
        <v>1.1499999999999999</v>
      </c>
      <c r="L15" s="13" t="s">
        <v>10</v>
      </c>
      <c r="M15" s="13">
        <f>D22</f>
        <v>1</v>
      </c>
      <c r="N15" s="461" t="s">
        <v>10</v>
      </c>
      <c r="O15" s="13">
        <f>D21</f>
        <v>1.4</v>
      </c>
      <c r="P15" s="13"/>
      <c r="Q15" s="13"/>
      <c r="R15" s="147"/>
    </row>
    <row r="16" spans="1:18">
      <c r="A16" s="173"/>
      <c r="B16" s="29"/>
      <c r="C16" s="7" t="s">
        <v>92</v>
      </c>
      <c r="D16" s="465">
        <v>389.98</v>
      </c>
      <c r="R16" s="147"/>
    </row>
    <row r="17" spans="1:23">
      <c r="A17" s="173"/>
      <c r="B17" s="29"/>
      <c r="C17" s="7" t="s">
        <v>9</v>
      </c>
      <c r="D17" s="7">
        <v>1.55</v>
      </c>
      <c r="E17" s="12"/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7"/>
    </row>
    <row r="18" spans="1:23" ht="22.5">
      <c r="A18" s="173"/>
      <c r="B18" s="29"/>
      <c r="C18" s="7" t="s">
        <v>119</v>
      </c>
      <c r="D18" s="7">
        <v>1.1499999999999999</v>
      </c>
      <c r="E18" s="12"/>
      <c r="F18" s="20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147"/>
    </row>
    <row r="19" spans="1:23">
      <c r="A19" s="173"/>
      <c r="B19" s="29"/>
      <c r="C19" s="7" t="s">
        <v>236</v>
      </c>
      <c r="D19" s="10">
        <v>1.5</v>
      </c>
      <c r="E19" s="12"/>
      <c r="F19" s="20"/>
      <c r="G19" s="20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7"/>
    </row>
    <row r="20" spans="1:23" ht="33.75">
      <c r="A20" s="173"/>
      <c r="B20" s="29"/>
      <c r="C20" s="7" t="s">
        <v>235</v>
      </c>
      <c r="D20" s="10">
        <v>1.1499999999999999</v>
      </c>
      <c r="E20" s="12"/>
      <c r="F20" s="20"/>
      <c r="G20" s="20"/>
      <c r="H20" s="20"/>
      <c r="I20" s="14"/>
      <c r="J20" s="14"/>
      <c r="K20" s="14"/>
      <c r="L20" s="14"/>
      <c r="M20" s="14"/>
      <c r="N20" s="14"/>
      <c r="O20" s="14"/>
      <c r="P20" s="14"/>
      <c r="Q20" s="14"/>
      <c r="R20" s="147"/>
    </row>
    <row r="21" spans="1:23" ht="22.5">
      <c r="A21" s="173"/>
      <c r="B21" s="29"/>
      <c r="C21" s="7" t="s">
        <v>234</v>
      </c>
      <c r="D21" s="10">
        <v>1.4</v>
      </c>
      <c r="E21" s="12"/>
      <c r="F21" s="20"/>
      <c r="G21" s="20"/>
      <c r="H21" s="20"/>
      <c r="I21" s="14"/>
      <c r="J21" s="14"/>
      <c r="K21" s="14"/>
      <c r="L21" s="14"/>
      <c r="M21" s="14"/>
      <c r="N21" s="14"/>
      <c r="O21" s="14"/>
      <c r="P21" s="14"/>
      <c r="Q21" s="14"/>
      <c r="R21" s="147"/>
    </row>
    <row r="22" spans="1:23" ht="22.5">
      <c r="A22" s="173"/>
      <c r="B22" s="29"/>
      <c r="C22" s="7" t="s">
        <v>233</v>
      </c>
      <c r="D22" s="10">
        <v>1</v>
      </c>
      <c r="E22" s="12"/>
      <c r="F22" s="20"/>
      <c r="G22" s="20"/>
      <c r="H22" s="20"/>
      <c r="I22" s="14"/>
      <c r="J22" s="14"/>
      <c r="K22" s="14"/>
      <c r="L22" s="14"/>
      <c r="M22" s="14"/>
      <c r="N22" s="14"/>
      <c r="O22" s="14"/>
      <c r="P22" s="14"/>
      <c r="Q22" s="14"/>
      <c r="R22" s="147"/>
    </row>
    <row r="23" spans="1:23" ht="33.75">
      <c r="A23" s="449"/>
      <c r="B23" s="30"/>
      <c r="C23" s="436" t="s">
        <v>232</v>
      </c>
      <c r="D23" s="437">
        <v>3.92</v>
      </c>
      <c r="E23" s="151"/>
      <c r="F23" s="11"/>
      <c r="G23" s="11"/>
      <c r="H23" s="11"/>
      <c r="I23" s="15"/>
      <c r="J23" s="15"/>
      <c r="K23" s="15"/>
      <c r="L23" s="15"/>
      <c r="M23" s="15"/>
      <c r="N23" s="15"/>
      <c r="O23" s="15"/>
      <c r="P23" s="15"/>
      <c r="Q23" s="15"/>
      <c r="R23" s="148"/>
    </row>
    <row r="24" spans="1:23" ht="14.25" customHeight="1">
      <c r="A24" s="6" t="s">
        <v>6</v>
      </c>
      <c r="B24" s="31"/>
      <c r="C24" s="498" t="s">
        <v>93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500"/>
      <c r="R24" s="171">
        <f>R14</f>
        <v>8622.7900000000009</v>
      </c>
    </row>
    <row r="25" spans="1:23" ht="14.25" customHeight="1">
      <c r="A25" s="6" t="s">
        <v>7</v>
      </c>
      <c r="B25" s="154"/>
      <c r="C25" s="498" t="s">
        <v>94</v>
      </c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500"/>
      <c r="R25" s="155">
        <f>R24*1000</f>
        <v>8622790</v>
      </c>
    </row>
    <row r="26" spans="1:23" ht="13.9" customHeight="1">
      <c r="A26" s="6" t="s">
        <v>95</v>
      </c>
      <c r="B26" s="519" t="s">
        <v>22</v>
      </c>
      <c r="C26" s="520"/>
      <c r="D26" s="40">
        <v>1</v>
      </c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155">
        <f>ROUND(R25*D26,2)</f>
        <v>8622790</v>
      </c>
    </row>
    <row r="27" spans="1:23">
      <c r="A27" s="6" t="s">
        <v>23</v>
      </c>
      <c r="B27" s="32"/>
      <c r="C27" s="9" t="s">
        <v>13</v>
      </c>
      <c r="D27" s="19">
        <v>0.18</v>
      </c>
      <c r="E27" s="16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55">
        <f>SUM(R26*0.18)</f>
        <v>1552102.2</v>
      </c>
    </row>
    <row r="28" spans="1:23">
      <c r="A28" s="6" t="s">
        <v>24</v>
      </c>
      <c r="B28" s="32"/>
      <c r="C28" s="9"/>
      <c r="D28" s="521" t="s">
        <v>240</v>
      </c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3"/>
      <c r="R28" s="156">
        <f>R26+R27</f>
        <v>10174892.199999999</v>
      </c>
    </row>
    <row r="29" spans="1:23" ht="15" customHeight="1">
      <c r="A29" s="6" t="s">
        <v>26</v>
      </c>
      <c r="B29" s="501" t="s">
        <v>231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3"/>
      <c r="R29" s="149">
        <f>R28</f>
        <v>10174892.199999999</v>
      </c>
    </row>
    <row r="30" spans="1:23" ht="18.75" customHeight="1">
      <c r="A30" s="471" t="s">
        <v>26</v>
      </c>
      <c r="B30" s="506" t="s">
        <v>11</v>
      </c>
      <c r="C30" s="507"/>
      <c r="D30" s="472" t="s">
        <v>245</v>
      </c>
      <c r="E30" s="508">
        <f>R29</f>
        <v>10174892.199999999</v>
      </c>
      <c r="F30" s="509"/>
      <c r="G30" s="509"/>
      <c r="H30" s="509"/>
      <c r="I30" s="509"/>
      <c r="J30" s="509"/>
      <c r="K30" s="473" t="s">
        <v>10</v>
      </c>
      <c r="L30" s="474" t="s">
        <v>246</v>
      </c>
      <c r="M30" s="474"/>
      <c r="N30" s="474"/>
      <c r="O30" s="475"/>
      <c r="P30" s="475"/>
      <c r="Q30" s="475"/>
      <c r="R30" s="222">
        <f>E30*L30</f>
        <v>4069956.88</v>
      </c>
      <c r="S30" s="480"/>
      <c r="T30" s="480"/>
      <c r="U30" s="480"/>
      <c r="V30" s="481"/>
      <c r="W30" s="482"/>
    </row>
    <row r="31" spans="1:23" ht="21.75" customHeight="1">
      <c r="A31" s="476"/>
      <c r="B31" s="510" t="s">
        <v>247</v>
      </c>
      <c r="C31" s="511"/>
      <c r="D31" s="477" t="s">
        <v>248</v>
      </c>
      <c r="E31" s="512">
        <f>R29</f>
        <v>10174892.199999999</v>
      </c>
      <c r="F31" s="513"/>
      <c r="G31" s="513"/>
      <c r="H31" s="513"/>
      <c r="I31" s="513"/>
      <c r="J31" s="513"/>
      <c r="K31" s="478" t="s">
        <v>10</v>
      </c>
      <c r="L31" s="475" t="s">
        <v>249</v>
      </c>
      <c r="M31" s="475"/>
      <c r="N31" s="475"/>
      <c r="O31" s="475"/>
      <c r="P31" s="479"/>
      <c r="Q31" s="479"/>
      <c r="R31" s="222">
        <f>E31*L31</f>
        <v>6104935.3199999994</v>
      </c>
      <c r="S31" s="480"/>
      <c r="T31" s="480"/>
      <c r="U31" s="480"/>
      <c r="V31" s="481"/>
      <c r="W31" s="482"/>
    </row>
    <row r="32" spans="1:23" ht="24.6" customHeight="1">
      <c r="A32" s="23"/>
      <c r="B32" s="504"/>
      <c r="C32" s="504"/>
      <c r="D32" s="447"/>
      <c r="E32" s="447"/>
      <c r="F32" s="447"/>
      <c r="G32" s="447"/>
      <c r="H32" s="447"/>
      <c r="I32" s="505"/>
      <c r="J32" s="505"/>
      <c r="K32" s="505"/>
      <c r="L32" s="505"/>
      <c r="M32" s="505"/>
      <c r="N32" s="505"/>
      <c r="O32" s="505"/>
      <c r="P32" s="505"/>
      <c r="Q32" s="505"/>
      <c r="R32" s="505"/>
    </row>
    <row r="33" spans="1:18" ht="9" customHeight="1">
      <c r="A33" s="23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45"/>
    </row>
    <row r="34" spans="1:18" ht="6.6" customHeight="1">
      <c r="A34" s="23"/>
      <c r="B34" s="2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45"/>
    </row>
    <row r="35" spans="1:18" ht="31.5" customHeight="1">
      <c r="A35" s="23"/>
      <c r="B35" s="504"/>
      <c r="C35" s="504"/>
      <c r="D35" s="504"/>
      <c r="E35" s="447"/>
      <c r="F35" s="447"/>
      <c r="G35" s="447"/>
      <c r="H35" s="447"/>
      <c r="I35" s="505"/>
      <c r="J35" s="505"/>
      <c r="K35" s="505"/>
      <c r="L35" s="505"/>
      <c r="M35" s="505"/>
      <c r="N35" s="505"/>
      <c r="O35" s="505"/>
      <c r="P35" s="505"/>
      <c r="Q35" s="505"/>
      <c r="R35" s="505"/>
    </row>
  </sheetData>
  <mergeCells count="31">
    <mergeCell ref="B6:C6"/>
    <mergeCell ref="I6:R6"/>
    <mergeCell ref="C24:Q24"/>
    <mergeCell ref="B26:C26"/>
    <mergeCell ref="D28:Q28"/>
    <mergeCell ref="B8:R8"/>
    <mergeCell ref="B9:R9"/>
    <mergeCell ref="A10:R10"/>
    <mergeCell ref="A11:B11"/>
    <mergeCell ref="C11:R11"/>
    <mergeCell ref="C12:D12"/>
    <mergeCell ref="E12:Q12"/>
    <mergeCell ref="C13:D13"/>
    <mergeCell ref="E13:Q13"/>
    <mergeCell ref="C14:D14"/>
    <mergeCell ref="F14:G14"/>
    <mergeCell ref="G1:R1"/>
    <mergeCell ref="B3:C3"/>
    <mergeCell ref="B4:C4"/>
    <mergeCell ref="I4:R4"/>
    <mergeCell ref="B5:C5"/>
    <mergeCell ref="C25:Q25"/>
    <mergeCell ref="B29:Q29"/>
    <mergeCell ref="B32:C32"/>
    <mergeCell ref="I32:R32"/>
    <mergeCell ref="B35:D35"/>
    <mergeCell ref="I35:R35"/>
    <mergeCell ref="B30:C30"/>
    <mergeCell ref="E30:J30"/>
    <mergeCell ref="B31:C31"/>
    <mergeCell ref="E31:J31"/>
  </mergeCells>
  <pageMargins left="0.31496062992125984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P51"/>
  <sheetViews>
    <sheetView view="pageBreakPreview" zoomScaleNormal="115" zoomScaleSheetLayoutView="100" workbookViewId="0">
      <selection activeCell="P19" sqref="P19"/>
    </sheetView>
  </sheetViews>
  <sheetFormatPr defaultRowHeight="12.75"/>
  <cols>
    <col min="1" max="1" width="4.42578125" style="167" customWidth="1"/>
    <col min="2" max="2" width="39" style="46" customWidth="1"/>
    <col min="3" max="3" width="14" style="46" customWidth="1"/>
    <col min="4" max="4" width="19.7109375" style="46" customWidth="1"/>
    <col min="5" max="5" width="5.140625" style="46" customWidth="1"/>
    <col min="6" max="6" width="1.7109375" style="46" customWidth="1"/>
    <col min="7" max="7" width="5.140625" style="46" customWidth="1"/>
    <col min="8" max="8" width="2.140625" style="46" customWidth="1"/>
    <col min="9" max="9" width="6.28515625" style="46" customWidth="1"/>
    <col min="10" max="10" width="1.7109375" style="46" customWidth="1"/>
    <col min="11" max="11" width="3.140625" style="46" customWidth="1"/>
    <col min="12" max="12" width="1.42578125" style="46" customWidth="1"/>
    <col min="13" max="13" width="11.140625" style="46" customWidth="1"/>
    <col min="14" max="14" width="14" style="46" customWidth="1"/>
    <col min="15" max="256" width="9.140625" style="46"/>
    <col min="257" max="257" width="4.42578125" style="46" customWidth="1"/>
    <col min="258" max="258" width="39" style="46" customWidth="1"/>
    <col min="259" max="259" width="14" style="46" customWidth="1"/>
    <col min="260" max="260" width="19.7109375" style="46" customWidth="1"/>
    <col min="261" max="261" width="5.140625" style="46" customWidth="1"/>
    <col min="262" max="262" width="1.7109375" style="46" customWidth="1"/>
    <col min="263" max="263" width="5.140625" style="46" customWidth="1"/>
    <col min="264" max="264" width="2.140625" style="46" customWidth="1"/>
    <col min="265" max="265" width="6.28515625" style="46" customWidth="1"/>
    <col min="266" max="266" width="1.7109375" style="46" customWidth="1"/>
    <col min="267" max="267" width="3.140625" style="46" customWidth="1"/>
    <col min="268" max="268" width="1.42578125" style="46" customWidth="1"/>
    <col min="269" max="269" width="11.140625" style="46" customWidth="1"/>
    <col min="270" max="270" width="14" style="46" customWidth="1"/>
    <col min="271" max="512" width="9.140625" style="46"/>
    <col min="513" max="513" width="4.42578125" style="46" customWidth="1"/>
    <col min="514" max="514" width="39" style="46" customWidth="1"/>
    <col min="515" max="515" width="14" style="46" customWidth="1"/>
    <col min="516" max="516" width="19.7109375" style="46" customWidth="1"/>
    <col min="517" max="517" width="5.140625" style="46" customWidth="1"/>
    <col min="518" max="518" width="1.7109375" style="46" customWidth="1"/>
    <col min="519" max="519" width="5.140625" style="46" customWidth="1"/>
    <col min="520" max="520" width="2.140625" style="46" customWidth="1"/>
    <col min="521" max="521" width="6.28515625" style="46" customWidth="1"/>
    <col min="522" max="522" width="1.7109375" style="46" customWidth="1"/>
    <col min="523" max="523" width="3.140625" style="46" customWidth="1"/>
    <col min="524" max="524" width="1.42578125" style="46" customWidth="1"/>
    <col min="525" max="525" width="11.140625" style="46" customWidth="1"/>
    <col min="526" max="526" width="14" style="46" customWidth="1"/>
    <col min="527" max="768" width="9.140625" style="46"/>
    <col min="769" max="769" width="4.42578125" style="46" customWidth="1"/>
    <col min="770" max="770" width="39" style="46" customWidth="1"/>
    <col min="771" max="771" width="14" style="46" customWidth="1"/>
    <col min="772" max="772" width="19.7109375" style="46" customWidth="1"/>
    <col min="773" max="773" width="5.140625" style="46" customWidth="1"/>
    <col min="774" max="774" width="1.7109375" style="46" customWidth="1"/>
    <col min="775" max="775" width="5.140625" style="46" customWidth="1"/>
    <col min="776" max="776" width="2.140625" style="46" customWidth="1"/>
    <col min="777" max="777" width="6.28515625" style="46" customWidth="1"/>
    <col min="778" max="778" width="1.7109375" style="46" customWidth="1"/>
    <col min="779" max="779" width="3.140625" style="46" customWidth="1"/>
    <col min="780" max="780" width="1.42578125" style="46" customWidth="1"/>
    <col min="781" max="781" width="11.140625" style="46" customWidth="1"/>
    <col min="782" max="782" width="14" style="46" customWidth="1"/>
    <col min="783" max="1024" width="9.140625" style="46"/>
    <col min="1025" max="1025" width="4.42578125" style="46" customWidth="1"/>
    <col min="1026" max="1026" width="39" style="46" customWidth="1"/>
    <col min="1027" max="1027" width="14" style="46" customWidth="1"/>
    <col min="1028" max="1028" width="19.7109375" style="46" customWidth="1"/>
    <col min="1029" max="1029" width="5.140625" style="46" customWidth="1"/>
    <col min="1030" max="1030" width="1.7109375" style="46" customWidth="1"/>
    <col min="1031" max="1031" width="5.140625" style="46" customWidth="1"/>
    <col min="1032" max="1032" width="2.140625" style="46" customWidth="1"/>
    <col min="1033" max="1033" width="6.28515625" style="46" customWidth="1"/>
    <col min="1034" max="1034" width="1.7109375" style="46" customWidth="1"/>
    <col min="1035" max="1035" width="3.140625" style="46" customWidth="1"/>
    <col min="1036" max="1036" width="1.42578125" style="46" customWidth="1"/>
    <col min="1037" max="1037" width="11.140625" style="46" customWidth="1"/>
    <col min="1038" max="1038" width="14" style="46" customWidth="1"/>
    <col min="1039" max="1280" width="9.140625" style="46"/>
    <col min="1281" max="1281" width="4.42578125" style="46" customWidth="1"/>
    <col min="1282" max="1282" width="39" style="46" customWidth="1"/>
    <col min="1283" max="1283" width="14" style="46" customWidth="1"/>
    <col min="1284" max="1284" width="19.7109375" style="46" customWidth="1"/>
    <col min="1285" max="1285" width="5.140625" style="46" customWidth="1"/>
    <col min="1286" max="1286" width="1.7109375" style="46" customWidth="1"/>
    <col min="1287" max="1287" width="5.140625" style="46" customWidth="1"/>
    <col min="1288" max="1288" width="2.140625" style="46" customWidth="1"/>
    <col min="1289" max="1289" width="6.28515625" style="46" customWidth="1"/>
    <col min="1290" max="1290" width="1.7109375" style="46" customWidth="1"/>
    <col min="1291" max="1291" width="3.140625" style="46" customWidth="1"/>
    <col min="1292" max="1292" width="1.42578125" style="46" customWidth="1"/>
    <col min="1293" max="1293" width="11.140625" style="46" customWidth="1"/>
    <col min="1294" max="1294" width="14" style="46" customWidth="1"/>
    <col min="1295" max="1536" width="9.140625" style="46"/>
    <col min="1537" max="1537" width="4.42578125" style="46" customWidth="1"/>
    <col min="1538" max="1538" width="39" style="46" customWidth="1"/>
    <col min="1539" max="1539" width="14" style="46" customWidth="1"/>
    <col min="1540" max="1540" width="19.7109375" style="46" customWidth="1"/>
    <col min="1541" max="1541" width="5.140625" style="46" customWidth="1"/>
    <col min="1542" max="1542" width="1.7109375" style="46" customWidth="1"/>
    <col min="1543" max="1543" width="5.140625" style="46" customWidth="1"/>
    <col min="1544" max="1544" width="2.140625" style="46" customWidth="1"/>
    <col min="1545" max="1545" width="6.28515625" style="46" customWidth="1"/>
    <col min="1546" max="1546" width="1.7109375" style="46" customWidth="1"/>
    <col min="1547" max="1547" width="3.140625" style="46" customWidth="1"/>
    <col min="1548" max="1548" width="1.42578125" style="46" customWidth="1"/>
    <col min="1549" max="1549" width="11.140625" style="46" customWidth="1"/>
    <col min="1550" max="1550" width="14" style="46" customWidth="1"/>
    <col min="1551" max="1792" width="9.140625" style="46"/>
    <col min="1793" max="1793" width="4.42578125" style="46" customWidth="1"/>
    <col min="1794" max="1794" width="39" style="46" customWidth="1"/>
    <col min="1795" max="1795" width="14" style="46" customWidth="1"/>
    <col min="1796" max="1796" width="19.7109375" style="46" customWidth="1"/>
    <col min="1797" max="1797" width="5.140625" style="46" customWidth="1"/>
    <col min="1798" max="1798" width="1.7109375" style="46" customWidth="1"/>
    <col min="1799" max="1799" width="5.140625" style="46" customWidth="1"/>
    <col min="1800" max="1800" width="2.140625" style="46" customWidth="1"/>
    <col min="1801" max="1801" width="6.28515625" style="46" customWidth="1"/>
    <col min="1802" max="1802" width="1.7109375" style="46" customWidth="1"/>
    <col min="1803" max="1803" width="3.140625" style="46" customWidth="1"/>
    <col min="1804" max="1804" width="1.42578125" style="46" customWidth="1"/>
    <col min="1805" max="1805" width="11.140625" style="46" customWidth="1"/>
    <col min="1806" max="1806" width="14" style="46" customWidth="1"/>
    <col min="1807" max="2048" width="9.140625" style="46"/>
    <col min="2049" max="2049" width="4.42578125" style="46" customWidth="1"/>
    <col min="2050" max="2050" width="39" style="46" customWidth="1"/>
    <col min="2051" max="2051" width="14" style="46" customWidth="1"/>
    <col min="2052" max="2052" width="19.7109375" style="46" customWidth="1"/>
    <col min="2053" max="2053" width="5.140625" style="46" customWidth="1"/>
    <col min="2054" max="2054" width="1.7109375" style="46" customWidth="1"/>
    <col min="2055" max="2055" width="5.140625" style="46" customWidth="1"/>
    <col min="2056" max="2056" width="2.140625" style="46" customWidth="1"/>
    <col min="2057" max="2057" width="6.28515625" style="46" customWidth="1"/>
    <col min="2058" max="2058" width="1.7109375" style="46" customWidth="1"/>
    <col min="2059" max="2059" width="3.140625" style="46" customWidth="1"/>
    <col min="2060" max="2060" width="1.42578125" style="46" customWidth="1"/>
    <col min="2061" max="2061" width="11.140625" style="46" customWidth="1"/>
    <col min="2062" max="2062" width="14" style="46" customWidth="1"/>
    <col min="2063" max="2304" width="9.140625" style="46"/>
    <col min="2305" max="2305" width="4.42578125" style="46" customWidth="1"/>
    <col min="2306" max="2306" width="39" style="46" customWidth="1"/>
    <col min="2307" max="2307" width="14" style="46" customWidth="1"/>
    <col min="2308" max="2308" width="19.7109375" style="46" customWidth="1"/>
    <col min="2309" max="2309" width="5.140625" style="46" customWidth="1"/>
    <col min="2310" max="2310" width="1.7109375" style="46" customWidth="1"/>
    <col min="2311" max="2311" width="5.140625" style="46" customWidth="1"/>
    <col min="2312" max="2312" width="2.140625" style="46" customWidth="1"/>
    <col min="2313" max="2313" width="6.28515625" style="46" customWidth="1"/>
    <col min="2314" max="2314" width="1.7109375" style="46" customWidth="1"/>
    <col min="2315" max="2315" width="3.140625" style="46" customWidth="1"/>
    <col min="2316" max="2316" width="1.42578125" style="46" customWidth="1"/>
    <col min="2317" max="2317" width="11.140625" style="46" customWidth="1"/>
    <col min="2318" max="2318" width="14" style="46" customWidth="1"/>
    <col min="2319" max="2560" width="9.140625" style="46"/>
    <col min="2561" max="2561" width="4.42578125" style="46" customWidth="1"/>
    <col min="2562" max="2562" width="39" style="46" customWidth="1"/>
    <col min="2563" max="2563" width="14" style="46" customWidth="1"/>
    <col min="2564" max="2564" width="19.7109375" style="46" customWidth="1"/>
    <col min="2565" max="2565" width="5.140625" style="46" customWidth="1"/>
    <col min="2566" max="2566" width="1.7109375" style="46" customWidth="1"/>
    <col min="2567" max="2567" width="5.140625" style="46" customWidth="1"/>
    <col min="2568" max="2568" width="2.140625" style="46" customWidth="1"/>
    <col min="2569" max="2569" width="6.28515625" style="46" customWidth="1"/>
    <col min="2570" max="2570" width="1.7109375" style="46" customWidth="1"/>
    <col min="2571" max="2571" width="3.140625" style="46" customWidth="1"/>
    <col min="2572" max="2572" width="1.42578125" style="46" customWidth="1"/>
    <col min="2573" max="2573" width="11.140625" style="46" customWidth="1"/>
    <col min="2574" max="2574" width="14" style="46" customWidth="1"/>
    <col min="2575" max="2816" width="9.140625" style="46"/>
    <col min="2817" max="2817" width="4.42578125" style="46" customWidth="1"/>
    <col min="2818" max="2818" width="39" style="46" customWidth="1"/>
    <col min="2819" max="2819" width="14" style="46" customWidth="1"/>
    <col min="2820" max="2820" width="19.7109375" style="46" customWidth="1"/>
    <col min="2821" max="2821" width="5.140625" style="46" customWidth="1"/>
    <col min="2822" max="2822" width="1.7109375" style="46" customWidth="1"/>
    <col min="2823" max="2823" width="5.140625" style="46" customWidth="1"/>
    <col min="2824" max="2824" width="2.140625" style="46" customWidth="1"/>
    <col min="2825" max="2825" width="6.28515625" style="46" customWidth="1"/>
    <col min="2826" max="2826" width="1.7109375" style="46" customWidth="1"/>
    <col min="2827" max="2827" width="3.140625" style="46" customWidth="1"/>
    <col min="2828" max="2828" width="1.42578125" style="46" customWidth="1"/>
    <col min="2829" max="2829" width="11.140625" style="46" customWidth="1"/>
    <col min="2830" max="2830" width="14" style="46" customWidth="1"/>
    <col min="2831" max="3072" width="9.140625" style="46"/>
    <col min="3073" max="3073" width="4.42578125" style="46" customWidth="1"/>
    <col min="3074" max="3074" width="39" style="46" customWidth="1"/>
    <col min="3075" max="3075" width="14" style="46" customWidth="1"/>
    <col min="3076" max="3076" width="19.7109375" style="46" customWidth="1"/>
    <col min="3077" max="3077" width="5.140625" style="46" customWidth="1"/>
    <col min="3078" max="3078" width="1.7109375" style="46" customWidth="1"/>
    <col min="3079" max="3079" width="5.140625" style="46" customWidth="1"/>
    <col min="3080" max="3080" width="2.140625" style="46" customWidth="1"/>
    <col min="3081" max="3081" width="6.28515625" style="46" customWidth="1"/>
    <col min="3082" max="3082" width="1.7109375" style="46" customWidth="1"/>
    <col min="3083" max="3083" width="3.140625" style="46" customWidth="1"/>
    <col min="3084" max="3084" width="1.42578125" style="46" customWidth="1"/>
    <col min="3085" max="3085" width="11.140625" style="46" customWidth="1"/>
    <col min="3086" max="3086" width="14" style="46" customWidth="1"/>
    <col min="3087" max="3328" width="9.140625" style="46"/>
    <col min="3329" max="3329" width="4.42578125" style="46" customWidth="1"/>
    <col min="3330" max="3330" width="39" style="46" customWidth="1"/>
    <col min="3331" max="3331" width="14" style="46" customWidth="1"/>
    <col min="3332" max="3332" width="19.7109375" style="46" customWidth="1"/>
    <col min="3333" max="3333" width="5.140625" style="46" customWidth="1"/>
    <col min="3334" max="3334" width="1.7109375" style="46" customWidth="1"/>
    <col min="3335" max="3335" width="5.140625" style="46" customWidth="1"/>
    <col min="3336" max="3336" width="2.140625" style="46" customWidth="1"/>
    <col min="3337" max="3337" width="6.28515625" style="46" customWidth="1"/>
    <col min="3338" max="3338" width="1.7109375" style="46" customWidth="1"/>
    <col min="3339" max="3339" width="3.140625" style="46" customWidth="1"/>
    <col min="3340" max="3340" width="1.42578125" style="46" customWidth="1"/>
    <col min="3341" max="3341" width="11.140625" style="46" customWidth="1"/>
    <col min="3342" max="3342" width="14" style="46" customWidth="1"/>
    <col min="3343" max="3584" width="9.140625" style="46"/>
    <col min="3585" max="3585" width="4.42578125" style="46" customWidth="1"/>
    <col min="3586" max="3586" width="39" style="46" customWidth="1"/>
    <col min="3587" max="3587" width="14" style="46" customWidth="1"/>
    <col min="3588" max="3588" width="19.7109375" style="46" customWidth="1"/>
    <col min="3589" max="3589" width="5.140625" style="46" customWidth="1"/>
    <col min="3590" max="3590" width="1.7109375" style="46" customWidth="1"/>
    <col min="3591" max="3591" width="5.140625" style="46" customWidth="1"/>
    <col min="3592" max="3592" width="2.140625" style="46" customWidth="1"/>
    <col min="3593" max="3593" width="6.28515625" style="46" customWidth="1"/>
    <col min="3594" max="3594" width="1.7109375" style="46" customWidth="1"/>
    <col min="3595" max="3595" width="3.140625" style="46" customWidth="1"/>
    <col min="3596" max="3596" width="1.42578125" style="46" customWidth="1"/>
    <col min="3597" max="3597" width="11.140625" style="46" customWidth="1"/>
    <col min="3598" max="3598" width="14" style="46" customWidth="1"/>
    <col min="3599" max="3840" width="9.140625" style="46"/>
    <col min="3841" max="3841" width="4.42578125" style="46" customWidth="1"/>
    <col min="3842" max="3842" width="39" style="46" customWidth="1"/>
    <col min="3843" max="3843" width="14" style="46" customWidth="1"/>
    <col min="3844" max="3844" width="19.7109375" style="46" customWidth="1"/>
    <col min="3845" max="3845" width="5.140625" style="46" customWidth="1"/>
    <col min="3846" max="3846" width="1.7109375" style="46" customWidth="1"/>
    <col min="3847" max="3847" width="5.140625" style="46" customWidth="1"/>
    <col min="3848" max="3848" width="2.140625" style="46" customWidth="1"/>
    <col min="3849" max="3849" width="6.28515625" style="46" customWidth="1"/>
    <col min="3850" max="3850" width="1.7109375" style="46" customWidth="1"/>
    <col min="3851" max="3851" width="3.140625" style="46" customWidth="1"/>
    <col min="3852" max="3852" width="1.42578125" style="46" customWidth="1"/>
    <col min="3853" max="3853" width="11.140625" style="46" customWidth="1"/>
    <col min="3854" max="3854" width="14" style="46" customWidth="1"/>
    <col min="3855" max="4096" width="9.140625" style="46"/>
    <col min="4097" max="4097" width="4.42578125" style="46" customWidth="1"/>
    <col min="4098" max="4098" width="39" style="46" customWidth="1"/>
    <col min="4099" max="4099" width="14" style="46" customWidth="1"/>
    <col min="4100" max="4100" width="19.7109375" style="46" customWidth="1"/>
    <col min="4101" max="4101" width="5.140625" style="46" customWidth="1"/>
    <col min="4102" max="4102" width="1.7109375" style="46" customWidth="1"/>
    <col min="4103" max="4103" width="5.140625" style="46" customWidth="1"/>
    <col min="4104" max="4104" width="2.140625" style="46" customWidth="1"/>
    <col min="4105" max="4105" width="6.28515625" style="46" customWidth="1"/>
    <col min="4106" max="4106" width="1.7109375" style="46" customWidth="1"/>
    <col min="4107" max="4107" width="3.140625" style="46" customWidth="1"/>
    <col min="4108" max="4108" width="1.42578125" style="46" customWidth="1"/>
    <col min="4109" max="4109" width="11.140625" style="46" customWidth="1"/>
    <col min="4110" max="4110" width="14" style="46" customWidth="1"/>
    <col min="4111" max="4352" width="9.140625" style="46"/>
    <col min="4353" max="4353" width="4.42578125" style="46" customWidth="1"/>
    <col min="4354" max="4354" width="39" style="46" customWidth="1"/>
    <col min="4355" max="4355" width="14" style="46" customWidth="1"/>
    <col min="4356" max="4356" width="19.7109375" style="46" customWidth="1"/>
    <col min="4357" max="4357" width="5.140625" style="46" customWidth="1"/>
    <col min="4358" max="4358" width="1.7109375" style="46" customWidth="1"/>
    <col min="4359" max="4359" width="5.140625" style="46" customWidth="1"/>
    <col min="4360" max="4360" width="2.140625" style="46" customWidth="1"/>
    <col min="4361" max="4361" width="6.28515625" style="46" customWidth="1"/>
    <col min="4362" max="4362" width="1.7109375" style="46" customWidth="1"/>
    <col min="4363" max="4363" width="3.140625" style="46" customWidth="1"/>
    <col min="4364" max="4364" width="1.42578125" style="46" customWidth="1"/>
    <col min="4365" max="4365" width="11.140625" style="46" customWidth="1"/>
    <col min="4366" max="4366" width="14" style="46" customWidth="1"/>
    <col min="4367" max="4608" width="9.140625" style="46"/>
    <col min="4609" max="4609" width="4.42578125" style="46" customWidth="1"/>
    <col min="4610" max="4610" width="39" style="46" customWidth="1"/>
    <col min="4611" max="4611" width="14" style="46" customWidth="1"/>
    <col min="4612" max="4612" width="19.7109375" style="46" customWidth="1"/>
    <col min="4613" max="4613" width="5.140625" style="46" customWidth="1"/>
    <col min="4614" max="4614" width="1.7109375" style="46" customWidth="1"/>
    <col min="4615" max="4615" width="5.140625" style="46" customWidth="1"/>
    <col min="4616" max="4616" width="2.140625" style="46" customWidth="1"/>
    <col min="4617" max="4617" width="6.28515625" style="46" customWidth="1"/>
    <col min="4618" max="4618" width="1.7109375" style="46" customWidth="1"/>
    <col min="4619" max="4619" width="3.140625" style="46" customWidth="1"/>
    <col min="4620" max="4620" width="1.42578125" style="46" customWidth="1"/>
    <col min="4621" max="4621" width="11.140625" style="46" customWidth="1"/>
    <col min="4622" max="4622" width="14" style="46" customWidth="1"/>
    <col min="4623" max="4864" width="9.140625" style="46"/>
    <col min="4865" max="4865" width="4.42578125" style="46" customWidth="1"/>
    <col min="4866" max="4866" width="39" style="46" customWidth="1"/>
    <col min="4867" max="4867" width="14" style="46" customWidth="1"/>
    <col min="4868" max="4868" width="19.7109375" style="46" customWidth="1"/>
    <col min="4869" max="4869" width="5.140625" style="46" customWidth="1"/>
    <col min="4870" max="4870" width="1.7109375" style="46" customWidth="1"/>
    <col min="4871" max="4871" width="5.140625" style="46" customWidth="1"/>
    <col min="4872" max="4872" width="2.140625" style="46" customWidth="1"/>
    <col min="4873" max="4873" width="6.28515625" style="46" customWidth="1"/>
    <col min="4874" max="4874" width="1.7109375" style="46" customWidth="1"/>
    <col min="4875" max="4875" width="3.140625" style="46" customWidth="1"/>
    <col min="4876" max="4876" width="1.42578125" style="46" customWidth="1"/>
    <col min="4877" max="4877" width="11.140625" style="46" customWidth="1"/>
    <col min="4878" max="4878" width="14" style="46" customWidth="1"/>
    <col min="4879" max="5120" width="9.140625" style="46"/>
    <col min="5121" max="5121" width="4.42578125" style="46" customWidth="1"/>
    <col min="5122" max="5122" width="39" style="46" customWidth="1"/>
    <col min="5123" max="5123" width="14" style="46" customWidth="1"/>
    <col min="5124" max="5124" width="19.7109375" style="46" customWidth="1"/>
    <col min="5125" max="5125" width="5.140625" style="46" customWidth="1"/>
    <col min="5126" max="5126" width="1.7109375" style="46" customWidth="1"/>
    <col min="5127" max="5127" width="5.140625" style="46" customWidth="1"/>
    <col min="5128" max="5128" width="2.140625" style="46" customWidth="1"/>
    <col min="5129" max="5129" width="6.28515625" style="46" customWidth="1"/>
    <col min="5130" max="5130" width="1.7109375" style="46" customWidth="1"/>
    <col min="5131" max="5131" width="3.140625" style="46" customWidth="1"/>
    <col min="5132" max="5132" width="1.42578125" style="46" customWidth="1"/>
    <col min="5133" max="5133" width="11.140625" style="46" customWidth="1"/>
    <col min="5134" max="5134" width="14" style="46" customWidth="1"/>
    <col min="5135" max="5376" width="9.140625" style="46"/>
    <col min="5377" max="5377" width="4.42578125" style="46" customWidth="1"/>
    <col min="5378" max="5378" width="39" style="46" customWidth="1"/>
    <col min="5379" max="5379" width="14" style="46" customWidth="1"/>
    <col min="5380" max="5380" width="19.7109375" style="46" customWidth="1"/>
    <col min="5381" max="5381" width="5.140625" style="46" customWidth="1"/>
    <col min="5382" max="5382" width="1.7109375" style="46" customWidth="1"/>
    <col min="5383" max="5383" width="5.140625" style="46" customWidth="1"/>
    <col min="5384" max="5384" width="2.140625" style="46" customWidth="1"/>
    <col min="5385" max="5385" width="6.28515625" style="46" customWidth="1"/>
    <col min="5386" max="5386" width="1.7109375" style="46" customWidth="1"/>
    <col min="5387" max="5387" width="3.140625" style="46" customWidth="1"/>
    <col min="5388" max="5388" width="1.42578125" style="46" customWidth="1"/>
    <col min="5389" max="5389" width="11.140625" style="46" customWidth="1"/>
    <col min="5390" max="5390" width="14" style="46" customWidth="1"/>
    <col min="5391" max="5632" width="9.140625" style="46"/>
    <col min="5633" max="5633" width="4.42578125" style="46" customWidth="1"/>
    <col min="5634" max="5634" width="39" style="46" customWidth="1"/>
    <col min="5635" max="5635" width="14" style="46" customWidth="1"/>
    <col min="5636" max="5636" width="19.7109375" style="46" customWidth="1"/>
    <col min="5637" max="5637" width="5.140625" style="46" customWidth="1"/>
    <col min="5638" max="5638" width="1.7109375" style="46" customWidth="1"/>
    <col min="5639" max="5639" width="5.140625" style="46" customWidth="1"/>
    <col min="5640" max="5640" width="2.140625" style="46" customWidth="1"/>
    <col min="5641" max="5641" width="6.28515625" style="46" customWidth="1"/>
    <col min="5642" max="5642" width="1.7109375" style="46" customWidth="1"/>
    <col min="5643" max="5643" width="3.140625" style="46" customWidth="1"/>
    <col min="5644" max="5644" width="1.42578125" style="46" customWidth="1"/>
    <col min="5645" max="5645" width="11.140625" style="46" customWidth="1"/>
    <col min="5646" max="5646" width="14" style="46" customWidth="1"/>
    <col min="5647" max="5888" width="9.140625" style="46"/>
    <col min="5889" max="5889" width="4.42578125" style="46" customWidth="1"/>
    <col min="5890" max="5890" width="39" style="46" customWidth="1"/>
    <col min="5891" max="5891" width="14" style="46" customWidth="1"/>
    <col min="5892" max="5892" width="19.7109375" style="46" customWidth="1"/>
    <col min="5893" max="5893" width="5.140625" style="46" customWidth="1"/>
    <col min="5894" max="5894" width="1.7109375" style="46" customWidth="1"/>
    <col min="5895" max="5895" width="5.140625" style="46" customWidth="1"/>
    <col min="5896" max="5896" width="2.140625" style="46" customWidth="1"/>
    <col min="5897" max="5897" width="6.28515625" style="46" customWidth="1"/>
    <col min="5898" max="5898" width="1.7109375" style="46" customWidth="1"/>
    <col min="5899" max="5899" width="3.140625" style="46" customWidth="1"/>
    <col min="5900" max="5900" width="1.42578125" style="46" customWidth="1"/>
    <col min="5901" max="5901" width="11.140625" style="46" customWidth="1"/>
    <col min="5902" max="5902" width="14" style="46" customWidth="1"/>
    <col min="5903" max="6144" width="9.140625" style="46"/>
    <col min="6145" max="6145" width="4.42578125" style="46" customWidth="1"/>
    <col min="6146" max="6146" width="39" style="46" customWidth="1"/>
    <col min="6147" max="6147" width="14" style="46" customWidth="1"/>
    <col min="6148" max="6148" width="19.7109375" style="46" customWidth="1"/>
    <col min="6149" max="6149" width="5.140625" style="46" customWidth="1"/>
    <col min="6150" max="6150" width="1.7109375" style="46" customWidth="1"/>
    <col min="6151" max="6151" width="5.140625" style="46" customWidth="1"/>
    <col min="6152" max="6152" width="2.140625" style="46" customWidth="1"/>
    <col min="6153" max="6153" width="6.28515625" style="46" customWidth="1"/>
    <col min="6154" max="6154" width="1.7109375" style="46" customWidth="1"/>
    <col min="6155" max="6155" width="3.140625" style="46" customWidth="1"/>
    <col min="6156" max="6156" width="1.42578125" style="46" customWidth="1"/>
    <col min="6157" max="6157" width="11.140625" style="46" customWidth="1"/>
    <col min="6158" max="6158" width="14" style="46" customWidth="1"/>
    <col min="6159" max="6400" width="9.140625" style="46"/>
    <col min="6401" max="6401" width="4.42578125" style="46" customWidth="1"/>
    <col min="6402" max="6402" width="39" style="46" customWidth="1"/>
    <col min="6403" max="6403" width="14" style="46" customWidth="1"/>
    <col min="6404" max="6404" width="19.7109375" style="46" customWidth="1"/>
    <col min="6405" max="6405" width="5.140625" style="46" customWidth="1"/>
    <col min="6406" max="6406" width="1.7109375" style="46" customWidth="1"/>
    <col min="6407" max="6407" width="5.140625" style="46" customWidth="1"/>
    <col min="6408" max="6408" width="2.140625" style="46" customWidth="1"/>
    <col min="6409" max="6409" width="6.28515625" style="46" customWidth="1"/>
    <col min="6410" max="6410" width="1.7109375" style="46" customWidth="1"/>
    <col min="6411" max="6411" width="3.140625" style="46" customWidth="1"/>
    <col min="6412" max="6412" width="1.42578125" style="46" customWidth="1"/>
    <col min="6413" max="6413" width="11.140625" style="46" customWidth="1"/>
    <col min="6414" max="6414" width="14" style="46" customWidth="1"/>
    <col min="6415" max="6656" width="9.140625" style="46"/>
    <col min="6657" max="6657" width="4.42578125" style="46" customWidth="1"/>
    <col min="6658" max="6658" width="39" style="46" customWidth="1"/>
    <col min="6659" max="6659" width="14" style="46" customWidth="1"/>
    <col min="6660" max="6660" width="19.7109375" style="46" customWidth="1"/>
    <col min="6661" max="6661" width="5.140625" style="46" customWidth="1"/>
    <col min="6662" max="6662" width="1.7109375" style="46" customWidth="1"/>
    <col min="6663" max="6663" width="5.140625" style="46" customWidth="1"/>
    <col min="6664" max="6664" width="2.140625" style="46" customWidth="1"/>
    <col min="6665" max="6665" width="6.28515625" style="46" customWidth="1"/>
    <col min="6666" max="6666" width="1.7109375" style="46" customWidth="1"/>
    <col min="6667" max="6667" width="3.140625" style="46" customWidth="1"/>
    <col min="6668" max="6668" width="1.42578125" style="46" customWidth="1"/>
    <col min="6669" max="6669" width="11.140625" style="46" customWidth="1"/>
    <col min="6670" max="6670" width="14" style="46" customWidth="1"/>
    <col min="6671" max="6912" width="9.140625" style="46"/>
    <col min="6913" max="6913" width="4.42578125" style="46" customWidth="1"/>
    <col min="6914" max="6914" width="39" style="46" customWidth="1"/>
    <col min="6915" max="6915" width="14" style="46" customWidth="1"/>
    <col min="6916" max="6916" width="19.7109375" style="46" customWidth="1"/>
    <col min="6917" max="6917" width="5.140625" style="46" customWidth="1"/>
    <col min="6918" max="6918" width="1.7109375" style="46" customWidth="1"/>
    <col min="6919" max="6919" width="5.140625" style="46" customWidth="1"/>
    <col min="6920" max="6920" width="2.140625" style="46" customWidth="1"/>
    <col min="6921" max="6921" width="6.28515625" style="46" customWidth="1"/>
    <col min="6922" max="6922" width="1.7109375" style="46" customWidth="1"/>
    <col min="6923" max="6923" width="3.140625" style="46" customWidth="1"/>
    <col min="6924" max="6924" width="1.42578125" style="46" customWidth="1"/>
    <col min="6925" max="6925" width="11.140625" style="46" customWidth="1"/>
    <col min="6926" max="6926" width="14" style="46" customWidth="1"/>
    <col min="6927" max="7168" width="9.140625" style="46"/>
    <col min="7169" max="7169" width="4.42578125" style="46" customWidth="1"/>
    <col min="7170" max="7170" width="39" style="46" customWidth="1"/>
    <col min="7171" max="7171" width="14" style="46" customWidth="1"/>
    <col min="7172" max="7172" width="19.7109375" style="46" customWidth="1"/>
    <col min="7173" max="7173" width="5.140625" style="46" customWidth="1"/>
    <col min="7174" max="7174" width="1.7109375" style="46" customWidth="1"/>
    <col min="7175" max="7175" width="5.140625" style="46" customWidth="1"/>
    <col min="7176" max="7176" width="2.140625" style="46" customWidth="1"/>
    <col min="7177" max="7177" width="6.28515625" style="46" customWidth="1"/>
    <col min="7178" max="7178" width="1.7109375" style="46" customWidth="1"/>
    <col min="7179" max="7179" width="3.140625" style="46" customWidth="1"/>
    <col min="7180" max="7180" width="1.42578125" style="46" customWidth="1"/>
    <col min="7181" max="7181" width="11.140625" style="46" customWidth="1"/>
    <col min="7182" max="7182" width="14" style="46" customWidth="1"/>
    <col min="7183" max="7424" width="9.140625" style="46"/>
    <col min="7425" max="7425" width="4.42578125" style="46" customWidth="1"/>
    <col min="7426" max="7426" width="39" style="46" customWidth="1"/>
    <col min="7427" max="7427" width="14" style="46" customWidth="1"/>
    <col min="7428" max="7428" width="19.7109375" style="46" customWidth="1"/>
    <col min="7429" max="7429" width="5.140625" style="46" customWidth="1"/>
    <col min="7430" max="7430" width="1.7109375" style="46" customWidth="1"/>
    <col min="7431" max="7431" width="5.140625" style="46" customWidth="1"/>
    <col min="7432" max="7432" width="2.140625" style="46" customWidth="1"/>
    <col min="7433" max="7433" width="6.28515625" style="46" customWidth="1"/>
    <col min="7434" max="7434" width="1.7109375" style="46" customWidth="1"/>
    <col min="7435" max="7435" width="3.140625" style="46" customWidth="1"/>
    <col min="7436" max="7436" width="1.42578125" style="46" customWidth="1"/>
    <col min="7437" max="7437" width="11.140625" style="46" customWidth="1"/>
    <col min="7438" max="7438" width="14" style="46" customWidth="1"/>
    <col min="7439" max="7680" width="9.140625" style="46"/>
    <col min="7681" max="7681" width="4.42578125" style="46" customWidth="1"/>
    <col min="7682" max="7682" width="39" style="46" customWidth="1"/>
    <col min="7683" max="7683" width="14" style="46" customWidth="1"/>
    <col min="7684" max="7684" width="19.7109375" style="46" customWidth="1"/>
    <col min="7685" max="7685" width="5.140625" style="46" customWidth="1"/>
    <col min="7686" max="7686" width="1.7109375" style="46" customWidth="1"/>
    <col min="7687" max="7687" width="5.140625" style="46" customWidth="1"/>
    <col min="7688" max="7688" width="2.140625" style="46" customWidth="1"/>
    <col min="7689" max="7689" width="6.28515625" style="46" customWidth="1"/>
    <col min="7690" max="7690" width="1.7109375" style="46" customWidth="1"/>
    <col min="7691" max="7691" width="3.140625" style="46" customWidth="1"/>
    <col min="7692" max="7692" width="1.42578125" style="46" customWidth="1"/>
    <col min="7693" max="7693" width="11.140625" style="46" customWidth="1"/>
    <col min="7694" max="7694" width="14" style="46" customWidth="1"/>
    <col min="7695" max="7936" width="9.140625" style="46"/>
    <col min="7937" max="7937" width="4.42578125" style="46" customWidth="1"/>
    <col min="7938" max="7938" width="39" style="46" customWidth="1"/>
    <col min="7939" max="7939" width="14" style="46" customWidth="1"/>
    <col min="7940" max="7940" width="19.7109375" style="46" customWidth="1"/>
    <col min="7941" max="7941" width="5.140625" style="46" customWidth="1"/>
    <col min="7942" max="7942" width="1.7109375" style="46" customWidth="1"/>
    <col min="7943" max="7943" width="5.140625" style="46" customWidth="1"/>
    <col min="7944" max="7944" width="2.140625" style="46" customWidth="1"/>
    <col min="7945" max="7945" width="6.28515625" style="46" customWidth="1"/>
    <col min="7946" max="7946" width="1.7109375" style="46" customWidth="1"/>
    <col min="7947" max="7947" width="3.140625" style="46" customWidth="1"/>
    <col min="7948" max="7948" width="1.42578125" style="46" customWidth="1"/>
    <col min="7949" max="7949" width="11.140625" style="46" customWidth="1"/>
    <col min="7950" max="7950" width="14" style="46" customWidth="1"/>
    <col min="7951" max="8192" width="9.140625" style="46"/>
    <col min="8193" max="8193" width="4.42578125" style="46" customWidth="1"/>
    <col min="8194" max="8194" width="39" style="46" customWidth="1"/>
    <col min="8195" max="8195" width="14" style="46" customWidth="1"/>
    <col min="8196" max="8196" width="19.7109375" style="46" customWidth="1"/>
    <col min="8197" max="8197" width="5.140625" style="46" customWidth="1"/>
    <col min="8198" max="8198" width="1.7109375" style="46" customWidth="1"/>
    <col min="8199" max="8199" width="5.140625" style="46" customWidth="1"/>
    <col min="8200" max="8200" width="2.140625" style="46" customWidth="1"/>
    <col min="8201" max="8201" width="6.28515625" style="46" customWidth="1"/>
    <col min="8202" max="8202" width="1.7109375" style="46" customWidth="1"/>
    <col min="8203" max="8203" width="3.140625" style="46" customWidth="1"/>
    <col min="8204" max="8204" width="1.42578125" style="46" customWidth="1"/>
    <col min="8205" max="8205" width="11.140625" style="46" customWidth="1"/>
    <col min="8206" max="8206" width="14" style="46" customWidth="1"/>
    <col min="8207" max="8448" width="9.140625" style="46"/>
    <col min="8449" max="8449" width="4.42578125" style="46" customWidth="1"/>
    <col min="8450" max="8450" width="39" style="46" customWidth="1"/>
    <col min="8451" max="8451" width="14" style="46" customWidth="1"/>
    <col min="8452" max="8452" width="19.7109375" style="46" customWidth="1"/>
    <col min="8453" max="8453" width="5.140625" style="46" customWidth="1"/>
    <col min="8454" max="8454" width="1.7109375" style="46" customWidth="1"/>
    <col min="8455" max="8455" width="5.140625" style="46" customWidth="1"/>
    <col min="8456" max="8456" width="2.140625" style="46" customWidth="1"/>
    <col min="8457" max="8457" width="6.28515625" style="46" customWidth="1"/>
    <col min="8458" max="8458" width="1.7109375" style="46" customWidth="1"/>
    <col min="8459" max="8459" width="3.140625" style="46" customWidth="1"/>
    <col min="8460" max="8460" width="1.42578125" style="46" customWidth="1"/>
    <col min="8461" max="8461" width="11.140625" style="46" customWidth="1"/>
    <col min="8462" max="8462" width="14" style="46" customWidth="1"/>
    <col min="8463" max="8704" width="9.140625" style="46"/>
    <col min="8705" max="8705" width="4.42578125" style="46" customWidth="1"/>
    <col min="8706" max="8706" width="39" style="46" customWidth="1"/>
    <col min="8707" max="8707" width="14" style="46" customWidth="1"/>
    <col min="8708" max="8708" width="19.7109375" style="46" customWidth="1"/>
    <col min="8709" max="8709" width="5.140625" style="46" customWidth="1"/>
    <col min="8710" max="8710" width="1.7109375" style="46" customWidth="1"/>
    <col min="8711" max="8711" width="5.140625" style="46" customWidth="1"/>
    <col min="8712" max="8712" width="2.140625" style="46" customWidth="1"/>
    <col min="8713" max="8713" width="6.28515625" style="46" customWidth="1"/>
    <col min="8714" max="8714" width="1.7109375" style="46" customWidth="1"/>
    <col min="8715" max="8715" width="3.140625" style="46" customWidth="1"/>
    <col min="8716" max="8716" width="1.42578125" style="46" customWidth="1"/>
    <col min="8717" max="8717" width="11.140625" style="46" customWidth="1"/>
    <col min="8718" max="8718" width="14" style="46" customWidth="1"/>
    <col min="8719" max="8960" width="9.140625" style="46"/>
    <col min="8961" max="8961" width="4.42578125" style="46" customWidth="1"/>
    <col min="8962" max="8962" width="39" style="46" customWidth="1"/>
    <col min="8963" max="8963" width="14" style="46" customWidth="1"/>
    <col min="8964" max="8964" width="19.7109375" style="46" customWidth="1"/>
    <col min="8965" max="8965" width="5.140625" style="46" customWidth="1"/>
    <col min="8966" max="8966" width="1.7109375" style="46" customWidth="1"/>
    <col min="8967" max="8967" width="5.140625" style="46" customWidth="1"/>
    <col min="8968" max="8968" width="2.140625" style="46" customWidth="1"/>
    <col min="8969" max="8969" width="6.28515625" style="46" customWidth="1"/>
    <col min="8970" max="8970" width="1.7109375" style="46" customWidth="1"/>
    <col min="8971" max="8971" width="3.140625" style="46" customWidth="1"/>
    <col min="8972" max="8972" width="1.42578125" style="46" customWidth="1"/>
    <col min="8973" max="8973" width="11.140625" style="46" customWidth="1"/>
    <col min="8974" max="8974" width="14" style="46" customWidth="1"/>
    <col min="8975" max="9216" width="9.140625" style="46"/>
    <col min="9217" max="9217" width="4.42578125" style="46" customWidth="1"/>
    <col min="9218" max="9218" width="39" style="46" customWidth="1"/>
    <col min="9219" max="9219" width="14" style="46" customWidth="1"/>
    <col min="9220" max="9220" width="19.7109375" style="46" customWidth="1"/>
    <col min="9221" max="9221" width="5.140625" style="46" customWidth="1"/>
    <col min="9222" max="9222" width="1.7109375" style="46" customWidth="1"/>
    <col min="9223" max="9223" width="5.140625" style="46" customWidth="1"/>
    <col min="9224" max="9224" width="2.140625" style="46" customWidth="1"/>
    <col min="9225" max="9225" width="6.28515625" style="46" customWidth="1"/>
    <col min="9226" max="9226" width="1.7109375" style="46" customWidth="1"/>
    <col min="9227" max="9227" width="3.140625" style="46" customWidth="1"/>
    <col min="9228" max="9228" width="1.42578125" style="46" customWidth="1"/>
    <col min="9229" max="9229" width="11.140625" style="46" customWidth="1"/>
    <col min="9230" max="9230" width="14" style="46" customWidth="1"/>
    <col min="9231" max="9472" width="9.140625" style="46"/>
    <col min="9473" max="9473" width="4.42578125" style="46" customWidth="1"/>
    <col min="9474" max="9474" width="39" style="46" customWidth="1"/>
    <col min="9475" max="9475" width="14" style="46" customWidth="1"/>
    <col min="9476" max="9476" width="19.7109375" style="46" customWidth="1"/>
    <col min="9477" max="9477" width="5.140625" style="46" customWidth="1"/>
    <col min="9478" max="9478" width="1.7109375" style="46" customWidth="1"/>
    <col min="9479" max="9479" width="5.140625" style="46" customWidth="1"/>
    <col min="9480" max="9480" width="2.140625" style="46" customWidth="1"/>
    <col min="9481" max="9481" width="6.28515625" style="46" customWidth="1"/>
    <col min="9482" max="9482" width="1.7109375" style="46" customWidth="1"/>
    <col min="9483" max="9483" width="3.140625" style="46" customWidth="1"/>
    <col min="9484" max="9484" width="1.42578125" style="46" customWidth="1"/>
    <col min="9485" max="9485" width="11.140625" style="46" customWidth="1"/>
    <col min="9486" max="9486" width="14" style="46" customWidth="1"/>
    <col min="9487" max="9728" width="9.140625" style="46"/>
    <col min="9729" max="9729" width="4.42578125" style="46" customWidth="1"/>
    <col min="9730" max="9730" width="39" style="46" customWidth="1"/>
    <col min="9731" max="9731" width="14" style="46" customWidth="1"/>
    <col min="9732" max="9732" width="19.7109375" style="46" customWidth="1"/>
    <col min="9733" max="9733" width="5.140625" style="46" customWidth="1"/>
    <col min="9734" max="9734" width="1.7109375" style="46" customWidth="1"/>
    <col min="9735" max="9735" width="5.140625" style="46" customWidth="1"/>
    <col min="9736" max="9736" width="2.140625" style="46" customWidth="1"/>
    <col min="9737" max="9737" width="6.28515625" style="46" customWidth="1"/>
    <col min="9738" max="9738" width="1.7109375" style="46" customWidth="1"/>
    <col min="9739" max="9739" width="3.140625" style="46" customWidth="1"/>
    <col min="9740" max="9740" width="1.42578125" style="46" customWidth="1"/>
    <col min="9741" max="9741" width="11.140625" style="46" customWidth="1"/>
    <col min="9742" max="9742" width="14" style="46" customWidth="1"/>
    <col min="9743" max="9984" width="9.140625" style="46"/>
    <col min="9985" max="9985" width="4.42578125" style="46" customWidth="1"/>
    <col min="9986" max="9986" width="39" style="46" customWidth="1"/>
    <col min="9987" max="9987" width="14" style="46" customWidth="1"/>
    <col min="9988" max="9988" width="19.7109375" style="46" customWidth="1"/>
    <col min="9989" max="9989" width="5.140625" style="46" customWidth="1"/>
    <col min="9990" max="9990" width="1.7109375" style="46" customWidth="1"/>
    <col min="9991" max="9991" width="5.140625" style="46" customWidth="1"/>
    <col min="9992" max="9992" width="2.140625" style="46" customWidth="1"/>
    <col min="9993" max="9993" width="6.28515625" style="46" customWidth="1"/>
    <col min="9994" max="9994" width="1.7109375" style="46" customWidth="1"/>
    <col min="9995" max="9995" width="3.140625" style="46" customWidth="1"/>
    <col min="9996" max="9996" width="1.42578125" style="46" customWidth="1"/>
    <col min="9997" max="9997" width="11.140625" style="46" customWidth="1"/>
    <col min="9998" max="9998" width="14" style="46" customWidth="1"/>
    <col min="9999" max="10240" width="9.140625" style="46"/>
    <col min="10241" max="10241" width="4.42578125" style="46" customWidth="1"/>
    <col min="10242" max="10242" width="39" style="46" customWidth="1"/>
    <col min="10243" max="10243" width="14" style="46" customWidth="1"/>
    <col min="10244" max="10244" width="19.7109375" style="46" customWidth="1"/>
    <col min="10245" max="10245" width="5.140625" style="46" customWidth="1"/>
    <col min="10246" max="10246" width="1.7109375" style="46" customWidth="1"/>
    <col min="10247" max="10247" width="5.140625" style="46" customWidth="1"/>
    <col min="10248" max="10248" width="2.140625" style="46" customWidth="1"/>
    <col min="10249" max="10249" width="6.28515625" style="46" customWidth="1"/>
    <col min="10250" max="10250" width="1.7109375" style="46" customWidth="1"/>
    <col min="10251" max="10251" width="3.140625" style="46" customWidth="1"/>
    <col min="10252" max="10252" width="1.42578125" style="46" customWidth="1"/>
    <col min="10253" max="10253" width="11.140625" style="46" customWidth="1"/>
    <col min="10254" max="10254" width="14" style="46" customWidth="1"/>
    <col min="10255" max="10496" width="9.140625" style="46"/>
    <col min="10497" max="10497" width="4.42578125" style="46" customWidth="1"/>
    <col min="10498" max="10498" width="39" style="46" customWidth="1"/>
    <col min="10499" max="10499" width="14" style="46" customWidth="1"/>
    <col min="10500" max="10500" width="19.7109375" style="46" customWidth="1"/>
    <col min="10501" max="10501" width="5.140625" style="46" customWidth="1"/>
    <col min="10502" max="10502" width="1.7109375" style="46" customWidth="1"/>
    <col min="10503" max="10503" width="5.140625" style="46" customWidth="1"/>
    <col min="10504" max="10504" width="2.140625" style="46" customWidth="1"/>
    <col min="10505" max="10505" width="6.28515625" style="46" customWidth="1"/>
    <col min="10506" max="10506" width="1.7109375" style="46" customWidth="1"/>
    <col min="10507" max="10507" width="3.140625" style="46" customWidth="1"/>
    <col min="10508" max="10508" width="1.42578125" style="46" customWidth="1"/>
    <col min="10509" max="10509" width="11.140625" style="46" customWidth="1"/>
    <col min="10510" max="10510" width="14" style="46" customWidth="1"/>
    <col min="10511" max="10752" width="9.140625" style="46"/>
    <col min="10753" max="10753" width="4.42578125" style="46" customWidth="1"/>
    <col min="10754" max="10754" width="39" style="46" customWidth="1"/>
    <col min="10755" max="10755" width="14" style="46" customWidth="1"/>
    <col min="10756" max="10756" width="19.7109375" style="46" customWidth="1"/>
    <col min="10757" max="10757" width="5.140625" style="46" customWidth="1"/>
    <col min="10758" max="10758" width="1.7109375" style="46" customWidth="1"/>
    <col min="10759" max="10759" width="5.140625" style="46" customWidth="1"/>
    <col min="10760" max="10760" width="2.140625" style="46" customWidth="1"/>
    <col min="10761" max="10761" width="6.28515625" style="46" customWidth="1"/>
    <col min="10762" max="10762" width="1.7109375" style="46" customWidth="1"/>
    <col min="10763" max="10763" width="3.140625" style="46" customWidth="1"/>
    <col min="10764" max="10764" width="1.42578125" style="46" customWidth="1"/>
    <col min="10765" max="10765" width="11.140625" style="46" customWidth="1"/>
    <col min="10766" max="10766" width="14" style="46" customWidth="1"/>
    <col min="10767" max="11008" width="9.140625" style="46"/>
    <col min="11009" max="11009" width="4.42578125" style="46" customWidth="1"/>
    <col min="11010" max="11010" width="39" style="46" customWidth="1"/>
    <col min="11011" max="11011" width="14" style="46" customWidth="1"/>
    <col min="11012" max="11012" width="19.7109375" style="46" customWidth="1"/>
    <col min="11013" max="11013" width="5.140625" style="46" customWidth="1"/>
    <col min="11014" max="11014" width="1.7109375" style="46" customWidth="1"/>
    <col min="11015" max="11015" width="5.140625" style="46" customWidth="1"/>
    <col min="11016" max="11016" width="2.140625" style="46" customWidth="1"/>
    <col min="11017" max="11017" width="6.28515625" style="46" customWidth="1"/>
    <col min="11018" max="11018" width="1.7109375" style="46" customWidth="1"/>
    <col min="11019" max="11019" width="3.140625" style="46" customWidth="1"/>
    <col min="11020" max="11020" width="1.42578125" style="46" customWidth="1"/>
    <col min="11021" max="11021" width="11.140625" style="46" customWidth="1"/>
    <col min="11022" max="11022" width="14" style="46" customWidth="1"/>
    <col min="11023" max="11264" width="9.140625" style="46"/>
    <col min="11265" max="11265" width="4.42578125" style="46" customWidth="1"/>
    <col min="11266" max="11266" width="39" style="46" customWidth="1"/>
    <col min="11267" max="11267" width="14" style="46" customWidth="1"/>
    <col min="11268" max="11268" width="19.7109375" style="46" customWidth="1"/>
    <col min="11269" max="11269" width="5.140625" style="46" customWidth="1"/>
    <col min="11270" max="11270" width="1.7109375" style="46" customWidth="1"/>
    <col min="11271" max="11271" width="5.140625" style="46" customWidth="1"/>
    <col min="11272" max="11272" width="2.140625" style="46" customWidth="1"/>
    <col min="11273" max="11273" width="6.28515625" style="46" customWidth="1"/>
    <col min="11274" max="11274" width="1.7109375" style="46" customWidth="1"/>
    <col min="11275" max="11275" width="3.140625" style="46" customWidth="1"/>
    <col min="11276" max="11276" width="1.42578125" style="46" customWidth="1"/>
    <col min="11277" max="11277" width="11.140625" style="46" customWidth="1"/>
    <col min="11278" max="11278" width="14" style="46" customWidth="1"/>
    <col min="11279" max="11520" width="9.140625" style="46"/>
    <col min="11521" max="11521" width="4.42578125" style="46" customWidth="1"/>
    <col min="11522" max="11522" width="39" style="46" customWidth="1"/>
    <col min="11523" max="11523" width="14" style="46" customWidth="1"/>
    <col min="11524" max="11524" width="19.7109375" style="46" customWidth="1"/>
    <col min="11525" max="11525" width="5.140625" style="46" customWidth="1"/>
    <col min="11526" max="11526" width="1.7109375" style="46" customWidth="1"/>
    <col min="11527" max="11527" width="5.140625" style="46" customWidth="1"/>
    <col min="11528" max="11528" width="2.140625" style="46" customWidth="1"/>
    <col min="11529" max="11529" width="6.28515625" style="46" customWidth="1"/>
    <col min="11530" max="11530" width="1.7109375" style="46" customWidth="1"/>
    <col min="11531" max="11531" width="3.140625" style="46" customWidth="1"/>
    <col min="11532" max="11532" width="1.42578125" style="46" customWidth="1"/>
    <col min="11533" max="11533" width="11.140625" style="46" customWidth="1"/>
    <col min="11534" max="11534" width="14" style="46" customWidth="1"/>
    <col min="11535" max="11776" width="9.140625" style="46"/>
    <col min="11777" max="11777" width="4.42578125" style="46" customWidth="1"/>
    <col min="11778" max="11778" width="39" style="46" customWidth="1"/>
    <col min="11779" max="11779" width="14" style="46" customWidth="1"/>
    <col min="11780" max="11780" width="19.7109375" style="46" customWidth="1"/>
    <col min="11781" max="11781" width="5.140625" style="46" customWidth="1"/>
    <col min="11782" max="11782" width="1.7109375" style="46" customWidth="1"/>
    <col min="11783" max="11783" width="5.140625" style="46" customWidth="1"/>
    <col min="11784" max="11784" width="2.140625" style="46" customWidth="1"/>
    <col min="11785" max="11785" width="6.28515625" style="46" customWidth="1"/>
    <col min="11786" max="11786" width="1.7109375" style="46" customWidth="1"/>
    <col min="11787" max="11787" width="3.140625" style="46" customWidth="1"/>
    <col min="11788" max="11788" width="1.42578125" style="46" customWidth="1"/>
    <col min="11789" max="11789" width="11.140625" style="46" customWidth="1"/>
    <col min="11790" max="11790" width="14" style="46" customWidth="1"/>
    <col min="11791" max="12032" width="9.140625" style="46"/>
    <col min="12033" max="12033" width="4.42578125" style="46" customWidth="1"/>
    <col min="12034" max="12034" width="39" style="46" customWidth="1"/>
    <col min="12035" max="12035" width="14" style="46" customWidth="1"/>
    <col min="12036" max="12036" width="19.7109375" style="46" customWidth="1"/>
    <col min="12037" max="12037" width="5.140625" style="46" customWidth="1"/>
    <col min="12038" max="12038" width="1.7109375" style="46" customWidth="1"/>
    <col min="12039" max="12039" width="5.140625" style="46" customWidth="1"/>
    <col min="12040" max="12040" width="2.140625" style="46" customWidth="1"/>
    <col min="12041" max="12041" width="6.28515625" style="46" customWidth="1"/>
    <col min="12042" max="12042" width="1.7109375" style="46" customWidth="1"/>
    <col min="12043" max="12043" width="3.140625" style="46" customWidth="1"/>
    <col min="12044" max="12044" width="1.42578125" style="46" customWidth="1"/>
    <col min="12045" max="12045" width="11.140625" style="46" customWidth="1"/>
    <col min="12046" max="12046" width="14" style="46" customWidth="1"/>
    <col min="12047" max="12288" width="9.140625" style="46"/>
    <col min="12289" max="12289" width="4.42578125" style="46" customWidth="1"/>
    <col min="12290" max="12290" width="39" style="46" customWidth="1"/>
    <col min="12291" max="12291" width="14" style="46" customWidth="1"/>
    <col min="12292" max="12292" width="19.7109375" style="46" customWidth="1"/>
    <col min="12293" max="12293" width="5.140625" style="46" customWidth="1"/>
    <col min="12294" max="12294" width="1.7109375" style="46" customWidth="1"/>
    <col min="12295" max="12295" width="5.140625" style="46" customWidth="1"/>
    <col min="12296" max="12296" width="2.140625" style="46" customWidth="1"/>
    <col min="12297" max="12297" width="6.28515625" style="46" customWidth="1"/>
    <col min="12298" max="12298" width="1.7109375" style="46" customWidth="1"/>
    <col min="12299" max="12299" width="3.140625" style="46" customWidth="1"/>
    <col min="12300" max="12300" width="1.42578125" style="46" customWidth="1"/>
    <col min="12301" max="12301" width="11.140625" style="46" customWidth="1"/>
    <col min="12302" max="12302" width="14" style="46" customWidth="1"/>
    <col min="12303" max="12544" width="9.140625" style="46"/>
    <col min="12545" max="12545" width="4.42578125" style="46" customWidth="1"/>
    <col min="12546" max="12546" width="39" style="46" customWidth="1"/>
    <col min="12547" max="12547" width="14" style="46" customWidth="1"/>
    <col min="12548" max="12548" width="19.7109375" style="46" customWidth="1"/>
    <col min="12549" max="12549" width="5.140625" style="46" customWidth="1"/>
    <col min="12550" max="12550" width="1.7109375" style="46" customWidth="1"/>
    <col min="12551" max="12551" width="5.140625" style="46" customWidth="1"/>
    <col min="12552" max="12552" width="2.140625" style="46" customWidth="1"/>
    <col min="12553" max="12553" width="6.28515625" style="46" customWidth="1"/>
    <col min="12554" max="12554" width="1.7109375" style="46" customWidth="1"/>
    <col min="12555" max="12555" width="3.140625" style="46" customWidth="1"/>
    <col min="12556" max="12556" width="1.42578125" style="46" customWidth="1"/>
    <col min="12557" max="12557" width="11.140625" style="46" customWidth="1"/>
    <col min="12558" max="12558" width="14" style="46" customWidth="1"/>
    <col min="12559" max="12800" width="9.140625" style="46"/>
    <col min="12801" max="12801" width="4.42578125" style="46" customWidth="1"/>
    <col min="12802" max="12802" width="39" style="46" customWidth="1"/>
    <col min="12803" max="12803" width="14" style="46" customWidth="1"/>
    <col min="12804" max="12804" width="19.7109375" style="46" customWidth="1"/>
    <col min="12805" max="12805" width="5.140625" style="46" customWidth="1"/>
    <col min="12806" max="12806" width="1.7109375" style="46" customWidth="1"/>
    <col min="12807" max="12807" width="5.140625" style="46" customWidth="1"/>
    <col min="12808" max="12808" width="2.140625" style="46" customWidth="1"/>
    <col min="12809" max="12809" width="6.28515625" style="46" customWidth="1"/>
    <col min="12810" max="12810" width="1.7109375" style="46" customWidth="1"/>
    <col min="12811" max="12811" width="3.140625" style="46" customWidth="1"/>
    <col min="12812" max="12812" width="1.42578125" style="46" customWidth="1"/>
    <col min="12813" max="12813" width="11.140625" style="46" customWidth="1"/>
    <col min="12814" max="12814" width="14" style="46" customWidth="1"/>
    <col min="12815" max="13056" width="9.140625" style="46"/>
    <col min="13057" max="13057" width="4.42578125" style="46" customWidth="1"/>
    <col min="13058" max="13058" width="39" style="46" customWidth="1"/>
    <col min="13059" max="13059" width="14" style="46" customWidth="1"/>
    <col min="13060" max="13060" width="19.7109375" style="46" customWidth="1"/>
    <col min="13061" max="13061" width="5.140625" style="46" customWidth="1"/>
    <col min="13062" max="13062" width="1.7109375" style="46" customWidth="1"/>
    <col min="13063" max="13063" width="5.140625" style="46" customWidth="1"/>
    <col min="13064" max="13064" width="2.140625" style="46" customWidth="1"/>
    <col min="13065" max="13065" width="6.28515625" style="46" customWidth="1"/>
    <col min="13066" max="13066" width="1.7109375" style="46" customWidth="1"/>
    <col min="13067" max="13067" width="3.140625" style="46" customWidth="1"/>
    <col min="13068" max="13068" width="1.42578125" style="46" customWidth="1"/>
    <col min="13069" max="13069" width="11.140625" style="46" customWidth="1"/>
    <col min="13070" max="13070" width="14" style="46" customWidth="1"/>
    <col min="13071" max="13312" width="9.140625" style="46"/>
    <col min="13313" max="13313" width="4.42578125" style="46" customWidth="1"/>
    <col min="13314" max="13314" width="39" style="46" customWidth="1"/>
    <col min="13315" max="13315" width="14" style="46" customWidth="1"/>
    <col min="13316" max="13316" width="19.7109375" style="46" customWidth="1"/>
    <col min="13317" max="13317" width="5.140625" style="46" customWidth="1"/>
    <col min="13318" max="13318" width="1.7109375" style="46" customWidth="1"/>
    <col min="13319" max="13319" width="5.140625" style="46" customWidth="1"/>
    <col min="13320" max="13320" width="2.140625" style="46" customWidth="1"/>
    <col min="13321" max="13321" width="6.28515625" style="46" customWidth="1"/>
    <col min="13322" max="13322" width="1.7109375" style="46" customWidth="1"/>
    <col min="13323" max="13323" width="3.140625" style="46" customWidth="1"/>
    <col min="13324" max="13324" width="1.42578125" style="46" customWidth="1"/>
    <col min="13325" max="13325" width="11.140625" style="46" customWidth="1"/>
    <col min="13326" max="13326" width="14" style="46" customWidth="1"/>
    <col min="13327" max="13568" width="9.140625" style="46"/>
    <col min="13569" max="13569" width="4.42578125" style="46" customWidth="1"/>
    <col min="13570" max="13570" width="39" style="46" customWidth="1"/>
    <col min="13571" max="13571" width="14" style="46" customWidth="1"/>
    <col min="13572" max="13572" width="19.7109375" style="46" customWidth="1"/>
    <col min="13573" max="13573" width="5.140625" style="46" customWidth="1"/>
    <col min="13574" max="13574" width="1.7109375" style="46" customWidth="1"/>
    <col min="13575" max="13575" width="5.140625" style="46" customWidth="1"/>
    <col min="13576" max="13576" width="2.140625" style="46" customWidth="1"/>
    <col min="13577" max="13577" width="6.28515625" style="46" customWidth="1"/>
    <col min="13578" max="13578" width="1.7109375" style="46" customWidth="1"/>
    <col min="13579" max="13579" width="3.140625" style="46" customWidth="1"/>
    <col min="13580" max="13580" width="1.42578125" style="46" customWidth="1"/>
    <col min="13581" max="13581" width="11.140625" style="46" customWidth="1"/>
    <col min="13582" max="13582" width="14" style="46" customWidth="1"/>
    <col min="13583" max="13824" width="9.140625" style="46"/>
    <col min="13825" max="13825" width="4.42578125" style="46" customWidth="1"/>
    <col min="13826" max="13826" width="39" style="46" customWidth="1"/>
    <col min="13827" max="13827" width="14" style="46" customWidth="1"/>
    <col min="13828" max="13828" width="19.7109375" style="46" customWidth="1"/>
    <col min="13829" max="13829" width="5.140625" style="46" customWidth="1"/>
    <col min="13830" max="13830" width="1.7109375" style="46" customWidth="1"/>
    <col min="13831" max="13831" width="5.140625" style="46" customWidth="1"/>
    <col min="13832" max="13832" width="2.140625" style="46" customWidth="1"/>
    <col min="13833" max="13833" width="6.28515625" style="46" customWidth="1"/>
    <col min="13834" max="13834" width="1.7109375" style="46" customWidth="1"/>
    <col min="13835" max="13835" width="3.140625" style="46" customWidth="1"/>
    <col min="13836" max="13836" width="1.42578125" style="46" customWidth="1"/>
    <col min="13837" max="13837" width="11.140625" style="46" customWidth="1"/>
    <col min="13838" max="13838" width="14" style="46" customWidth="1"/>
    <col min="13839" max="14080" width="9.140625" style="46"/>
    <col min="14081" max="14081" width="4.42578125" style="46" customWidth="1"/>
    <col min="14082" max="14082" width="39" style="46" customWidth="1"/>
    <col min="14083" max="14083" width="14" style="46" customWidth="1"/>
    <col min="14084" max="14084" width="19.7109375" style="46" customWidth="1"/>
    <col min="14085" max="14085" width="5.140625" style="46" customWidth="1"/>
    <col min="14086" max="14086" width="1.7109375" style="46" customWidth="1"/>
    <col min="14087" max="14087" width="5.140625" style="46" customWidth="1"/>
    <col min="14088" max="14088" width="2.140625" style="46" customWidth="1"/>
    <col min="14089" max="14089" width="6.28515625" style="46" customWidth="1"/>
    <col min="14090" max="14090" width="1.7109375" style="46" customWidth="1"/>
    <col min="14091" max="14091" width="3.140625" style="46" customWidth="1"/>
    <col min="14092" max="14092" width="1.42578125" style="46" customWidth="1"/>
    <col min="14093" max="14093" width="11.140625" style="46" customWidth="1"/>
    <col min="14094" max="14094" width="14" style="46" customWidth="1"/>
    <col min="14095" max="14336" width="9.140625" style="46"/>
    <col min="14337" max="14337" width="4.42578125" style="46" customWidth="1"/>
    <col min="14338" max="14338" width="39" style="46" customWidth="1"/>
    <col min="14339" max="14339" width="14" style="46" customWidth="1"/>
    <col min="14340" max="14340" width="19.7109375" style="46" customWidth="1"/>
    <col min="14341" max="14341" width="5.140625" style="46" customWidth="1"/>
    <col min="14342" max="14342" width="1.7109375" style="46" customWidth="1"/>
    <col min="14343" max="14343" width="5.140625" style="46" customWidth="1"/>
    <col min="14344" max="14344" width="2.140625" style="46" customWidth="1"/>
    <col min="14345" max="14345" width="6.28515625" style="46" customWidth="1"/>
    <col min="14346" max="14346" width="1.7109375" style="46" customWidth="1"/>
    <col min="14347" max="14347" width="3.140625" style="46" customWidth="1"/>
    <col min="14348" max="14348" width="1.42578125" style="46" customWidth="1"/>
    <col min="14349" max="14349" width="11.140625" style="46" customWidth="1"/>
    <col min="14350" max="14350" width="14" style="46" customWidth="1"/>
    <col min="14351" max="14592" width="9.140625" style="46"/>
    <col min="14593" max="14593" width="4.42578125" style="46" customWidth="1"/>
    <col min="14594" max="14594" width="39" style="46" customWidth="1"/>
    <col min="14595" max="14595" width="14" style="46" customWidth="1"/>
    <col min="14596" max="14596" width="19.7109375" style="46" customWidth="1"/>
    <col min="14597" max="14597" width="5.140625" style="46" customWidth="1"/>
    <col min="14598" max="14598" width="1.7109375" style="46" customWidth="1"/>
    <col min="14599" max="14599" width="5.140625" style="46" customWidth="1"/>
    <col min="14600" max="14600" width="2.140625" style="46" customWidth="1"/>
    <col min="14601" max="14601" width="6.28515625" style="46" customWidth="1"/>
    <col min="14602" max="14602" width="1.7109375" style="46" customWidth="1"/>
    <col min="14603" max="14603" width="3.140625" style="46" customWidth="1"/>
    <col min="14604" max="14604" width="1.42578125" style="46" customWidth="1"/>
    <col min="14605" max="14605" width="11.140625" style="46" customWidth="1"/>
    <col min="14606" max="14606" width="14" style="46" customWidth="1"/>
    <col min="14607" max="14848" width="9.140625" style="46"/>
    <col min="14849" max="14849" width="4.42578125" style="46" customWidth="1"/>
    <col min="14850" max="14850" width="39" style="46" customWidth="1"/>
    <col min="14851" max="14851" width="14" style="46" customWidth="1"/>
    <col min="14852" max="14852" width="19.7109375" style="46" customWidth="1"/>
    <col min="14853" max="14853" width="5.140625" style="46" customWidth="1"/>
    <col min="14854" max="14854" width="1.7109375" style="46" customWidth="1"/>
    <col min="14855" max="14855" width="5.140625" style="46" customWidth="1"/>
    <col min="14856" max="14856" width="2.140625" style="46" customWidth="1"/>
    <col min="14857" max="14857" width="6.28515625" style="46" customWidth="1"/>
    <col min="14858" max="14858" width="1.7109375" style="46" customWidth="1"/>
    <col min="14859" max="14859" width="3.140625" style="46" customWidth="1"/>
    <col min="14860" max="14860" width="1.42578125" style="46" customWidth="1"/>
    <col min="14861" max="14861" width="11.140625" style="46" customWidth="1"/>
    <col min="14862" max="14862" width="14" style="46" customWidth="1"/>
    <col min="14863" max="15104" width="9.140625" style="46"/>
    <col min="15105" max="15105" width="4.42578125" style="46" customWidth="1"/>
    <col min="15106" max="15106" width="39" style="46" customWidth="1"/>
    <col min="15107" max="15107" width="14" style="46" customWidth="1"/>
    <col min="15108" max="15108" width="19.7109375" style="46" customWidth="1"/>
    <col min="15109" max="15109" width="5.140625" style="46" customWidth="1"/>
    <col min="15110" max="15110" width="1.7109375" style="46" customWidth="1"/>
    <col min="15111" max="15111" width="5.140625" style="46" customWidth="1"/>
    <col min="15112" max="15112" width="2.140625" style="46" customWidth="1"/>
    <col min="15113" max="15113" width="6.28515625" style="46" customWidth="1"/>
    <col min="15114" max="15114" width="1.7109375" style="46" customWidth="1"/>
    <col min="15115" max="15115" width="3.140625" style="46" customWidth="1"/>
    <col min="15116" max="15116" width="1.42578125" style="46" customWidth="1"/>
    <col min="15117" max="15117" width="11.140625" style="46" customWidth="1"/>
    <col min="15118" max="15118" width="14" style="46" customWidth="1"/>
    <col min="15119" max="15360" width="9.140625" style="46"/>
    <col min="15361" max="15361" width="4.42578125" style="46" customWidth="1"/>
    <col min="15362" max="15362" width="39" style="46" customWidth="1"/>
    <col min="15363" max="15363" width="14" style="46" customWidth="1"/>
    <col min="15364" max="15364" width="19.7109375" style="46" customWidth="1"/>
    <col min="15365" max="15365" width="5.140625" style="46" customWidth="1"/>
    <col min="15366" max="15366" width="1.7109375" style="46" customWidth="1"/>
    <col min="15367" max="15367" width="5.140625" style="46" customWidth="1"/>
    <col min="15368" max="15368" width="2.140625" style="46" customWidth="1"/>
    <col min="15369" max="15369" width="6.28515625" style="46" customWidth="1"/>
    <col min="15370" max="15370" width="1.7109375" style="46" customWidth="1"/>
    <col min="15371" max="15371" width="3.140625" style="46" customWidth="1"/>
    <col min="15372" max="15372" width="1.42578125" style="46" customWidth="1"/>
    <col min="15373" max="15373" width="11.140625" style="46" customWidth="1"/>
    <col min="15374" max="15374" width="14" style="46" customWidth="1"/>
    <col min="15375" max="15616" width="9.140625" style="46"/>
    <col min="15617" max="15617" width="4.42578125" style="46" customWidth="1"/>
    <col min="15618" max="15618" width="39" style="46" customWidth="1"/>
    <col min="15619" max="15619" width="14" style="46" customWidth="1"/>
    <col min="15620" max="15620" width="19.7109375" style="46" customWidth="1"/>
    <col min="15621" max="15621" width="5.140625" style="46" customWidth="1"/>
    <col min="15622" max="15622" width="1.7109375" style="46" customWidth="1"/>
    <col min="15623" max="15623" width="5.140625" style="46" customWidth="1"/>
    <col min="15624" max="15624" width="2.140625" style="46" customWidth="1"/>
    <col min="15625" max="15625" width="6.28515625" style="46" customWidth="1"/>
    <col min="15626" max="15626" width="1.7109375" style="46" customWidth="1"/>
    <col min="15627" max="15627" width="3.140625" style="46" customWidth="1"/>
    <col min="15628" max="15628" width="1.42578125" style="46" customWidth="1"/>
    <col min="15629" max="15629" width="11.140625" style="46" customWidth="1"/>
    <col min="15630" max="15630" width="14" style="46" customWidth="1"/>
    <col min="15631" max="15872" width="9.140625" style="46"/>
    <col min="15873" max="15873" width="4.42578125" style="46" customWidth="1"/>
    <col min="15874" max="15874" width="39" style="46" customWidth="1"/>
    <col min="15875" max="15875" width="14" style="46" customWidth="1"/>
    <col min="15876" max="15876" width="19.7109375" style="46" customWidth="1"/>
    <col min="15877" max="15877" width="5.140625" style="46" customWidth="1"/>
    <col min="15878" max="15878" width="1.7109375" style="46" customWidth="1"/>
    <col min="15879" max="15879" width="5.140625" style="46" customWidth="1"/>
    <col min="15880" max="15880" width="2.140625" style="46" customWidth="1"/>
    <col min="15881" max="15881" width="6.28515625" style="46" customWidth="1"/>
    <col min="15882" max="15882" width="1.7109375" style="46" customWidth="1"/>
    <col min="15883" max="15883" width="3.140625" style="46" customWidth="1"/>
    <col min="15884" max="15884" width="1.42578125" style="46" customWidth="1"/>
    <col min="15885" max="15885" width="11.140625" style="46" customWidth="1"/>
    <col min="15886" max="15886" width="14" style="46" customWidth="1"/>
    <col min="15887" max="16128" width="9.140625" style="46"/>
    <col min="16129" max="16129" width="4.42578125" style="46" customWidth="1"/>
    <col min="16130" max="16130" width="39" style="46" customWidth="1"/>
    <col min="16131" max="16131" width="14" style="46" customWidth="1"/>
    <col min="16132" max="16132" width="19.7109375" style="46" customWidth="1"/>
    <col min="16133" max="16133" width="5.140625" style="46" customWidth="1"/>
    <col min="16134" max="16134" width="1.7109375" style="46" customWidth="1"/>
    <col min="16135" max="16135" width="5.140625" style="46" customWidth="1"/>
    <col min="16136" max="16136" width="2.140625" style="46" customWidth="1"/>
    <col min="16137" max="16137" width="6.28515625" style="46" customWidth="1"/>
    <col min="16138" max="16138" width="1.7109375" style="46" customWidth="1"/>
    <col min="16139" max="16139" width="3.140625" style="46" customWidth="1"/>
    <col min="16140" max="16140" width="1.42578125" style="46" customWidth="1"/>
    <col min="16141" max="16141" width="11.140625" style="46" customWidth="1"/>
    <col min="16142" max="16142" width="14" style="46" customWidth="1"/>
    <col min="16143" max="16384" width="9.140625" style="46"/>
  </cols>
  <sheetData>
    <row r="3" spans="1:14" ht="15.75" customHeight="1">
      <c r="A3" s="574" t="s">
        <v>102</v>
      </c>
      <c r="B3" s="574"/>
      <c r="C3" s="41"/>
      <c r="D3" s="41"/>
      <c r="E3" s="42" t="s">
        <v>103</v>
      </c>
      <c r="F3" s="42"/>
      <c r="G3" s="43"/>
      <c r="H3" s="43"/>
      <c r="I3" s="43"/>
      <c r="J3" s="43"/>
      <c r="K3" s="43"/>
      <c r="L3" s="43"/>
      <c r="M3" s="43"/>
      <c r="N3" s="43"/>
    </row>
    <row r="4" spans="1:14" ht="15.75" customHeight="1">
      <c r="A4" s="575"/>
      <c r="B4" s="575"/>
      <c r="C4" s="575"/>
      <c r="D4" s="41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spans="1:14" ht="16.5" customHeight="1">
      <c r="A5" s="574" t="s">
        <v>120</v>
      </c>
      <c r="B5" s="574"/>
      <c r="C5" s="41"/>
      <c r="D5" s="41"/>
      <c r="E5" s="574" t="s">
        <v>90</v>
      </c>
      <c r="F5" s="574"/>
      <c r="G5" s="574"/>
      <c r="H5" s="574"/>
      <c r="I5" s="574"/>
      <c r="J5" s="574"/>
      <c r="K5" s="574"/>
      <c r="L5" s="574"/>
      <c r="M5" s="574"/>
      <c r="N5" s="574"/>
    </row>
    <row r="6" spans="1:14" ht="18" customHeight="1">
      <c r="A6" s="574" t="s">
        <v>121</v>
      </c>
      <c r="B6" s="574"/>
      <c r="C6" s="170"/>
      <c r="D6" s="170"/>
      <c r="E6" s="574" t="s">
        <v>121</v>
      </c>
      <c r="F6" s="574"/>
      <c r="G6" s="574"/>
      <c r="H6" s="574"/>
      <c r="I6" s="574"/>
      <c r="J6" s="574"/>
      <c r="K6" s="574"/>
      <c r="L6" s="574"/>
      <c r="M6" s="574"/>
      <c r="N6" s="574"/>
    </row>
    <row r="7" spans="1:14" ht="17.25">
      <c r="A7" s="168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>
      <c r="A8" s="169"/>
      <c r="B8" s="564" t="s">
        <v>250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</row>
    <row r="9" spans="1:14">
      <c r="A9" s="169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</row>
    <row r="10" spans="1:14" ht="39" customHeight="1">
      <c r="A10" s="169"/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</row>
    <row r="11" spans="1:14" ht="15" customHeight="1">
      <c r="A11" s="551" t="s">
        <v>35</v>
      </c>
      <c r="B11" s="551" t="s">
        <v>27</v>
      </c>
      <c r="C11" s="551" t="s">
        <v>36</v>
      </c>
      <c r="D11" s="551" t="s">
        <v>37</v>
      </c>
      <c r="E11" s="566"/>
      <c r="F11" s="567"/>
      <c r="G11" s="567"/>
      <c r="H11" s="567"/>
      <c r="I11" s="567"/>
      <c r="J11" s="567"/>
      <c r="K11" s="567"/>
      <c r="L11" s="568"/>
      <c r="M11" s="551" t="s">
        <v>38</v>
      </c>
      <c r="N11" s="551"/>
    </row>
    <row r="12" spans="1:14">
      <c r="A12" s="551"/>
      <c r="B12" s="551"/>
      <c r="C12" s="551"/>
      <c r="D12" s="551"/>
      <c r="E12" s="569"/>
      <c r="F12" s="565"/>
      <c r="G12" s="565"/>
      <c r="H12" s="565"/>
      <c r="I12" s="565"/>
      <c r="J12" s="565"/>
      <c r="K12" s="565"/>
      <c r="L12" s="570"/>
      <c r="M12" s="551">
        <v>44.5</v>
      </c>
      <c r="N12" s="551"/>
    </row>
    <row r="13" spans="1:14">
      <c r="A13" s="551"/>
      <c r="B13" s="551"/>
      <c r="C13" s="551"/>
      <c r="D13" s="551"/>
      <c r="E13" s="571"/>
      <c r="F13" s="572"/>
      <c r="G13" s="572"/>
      <c r="H13" s="572"/>
      <c r="I13" s="572"/>
      <c r="J13" s="572"/>
      <c r="K13" s="572"/>
      <c r="L13" s="573"/>
      <c r="M13" s="456" t="s">
        <v>39</v>
      </c>
      <c r="N13" s="456" t="s">
        <v>229</v>
      </c>
    </row>
    <row r="14" spans="1:14">
      <c r="A14" s="82"/>
      <c r="B14" s="551" t="s">
        <v>40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</row>
    <row r="15" spans="1:14" ht="45.75" customHeight="1">
      <c r="A15" s="552" t="s">
        <v>41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</row>
    <row r="16" spans="1:14" ht="15" customHeight="1">
      <c r="A16" s="80"/>
      <c r="B16" s="554" t="s">
        <v>42</v>
      </c>
      <c r="C16" s="55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6" ht="13.5" customHeight="1">
      <c r="A17" s="84"/>
      <c r="B17" s="49" t="s">
        <v>43</v>
      </c>
      <c r="C17" s="50">
        <v>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/>
    </row>
    <row r="18" spans="1:16" ht="15.75" customHeight="1">
      <c r="A18" s="84"/>
      <c r="B18" s="49" t="s">
        <v>44</v>
      </c>
      <c r="C18" s="52">
        <f>M12</f>
        <v>44.5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51"/>
    </row>
    <row r="19" spans="1:16" ht="13.5" customHeight="1">
      <c r="A19" s="72"/>
      <c r="B19" s="49" t="s">
        <v>45</v>
      </c>
      <c r="C19" s="52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51"/>
      <c r="P19" s="46">
        <f>1536/300</f>
        <v>5.12</v>
      </c>
    </row>
    <row r="20" spans="1:16" ht="13.5" customHeight="1">
      <c r="A20" s="72"/>
      <c r="B20" s="55" t="s">
        <v>46</v>
      </c>
      <c r="C20" s="52">
        <v>5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3.5" customHeight="1">
      <c r="A21" s="72"/>
      <c r="B21" s="53" t="s">
        <v>47</v>
      </c>
      <c r="C21" s="52">
        <f>C19</f>
        <v>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56" t="s">
        <v>48</v>
      </c>
      <c r="C22" s="52">
        <f>C19*C20</f>
        <v>45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7"/>
    </row>
    <row r="23" spans="1:16">
      <c r="A23" s="555" t="s">
        <v>49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</row>
    <row r="24" spans="1:16" ht="59.25" customHeight="1">
      <c r="A24" s="58">
        <v>1</v>
      </c>
      <c r="B24" s="460" t="s">
        <v>50</v>
      </c>
      <c r="C24" s="59" t="s">
        <v>51</v>
      </c>
      <c r="D24" s="60"/>
      <c r="E24" s="58">
        <f>18.4</f>
        <v>18.399999999999999</v>
      </c>
      <c r="F24" s="61" t="s">
        <v>10</v>
      </c>
      <c r="G24" s="61">
        <f>C21</f>
        <v>9</v>
      </c>
      <c r="H24" s="61" t="s">
        <v>10</v>
      </c>
      <c r="I24" s="61">
        <v>0.5</v>
      </c>
      <c r="J24" s="61"/>
      <c r="K24" s="61"/>
      <c r="L24" s="62"/>
      <c r="M24" s="61">
        <f>E24*0.5*C21</f>
        <v>82.8</v>
      </c>
      <c r="N24" s="60">
        <f>ROUND((M24*$M$12),2)</f>
        <v>3684.6</v>
      </c>
    </row>
    <row r="25" spans="1:16" ht="16.149999999999999" customHeight="1">
      <c r="A25" s="63"/>
      <c r="B25" s="64">
        <f>C21</f>
        <v>9</v>
      </c>
      <c r="C25" s="65"/>
      <c r="D25" s="66"/>
      <c r="E25" s="63"/>
      <c r="F25" s="67"/>
      <c r="G25" s="67"/>
      <c r="H25" s="67"/>
      <c r="I25" s="67"/>
      <c r="J25" s="67"/>
      <c r="K25" s="67"/>
      <c r="L25" s="68"/>
      <c r="M25" s="67"/>
      <c r="N25" s="66"/>
    </row>
    <row r="26" spans="1:16" ht="34.15" customHeight="1">
      <c r="A26" s="66">
        <v>2</v>
      </c>
      <c r="B26" s="64" t="s">
        <v>52</v>
      </c>
      <c r="C26" s="64" t="s">
        <v>53</v>
      </c>
      <c r="D26" s="63"/>
      <c r="E26" s="69">
        <f>E24</f>
        <v>18.399999999999999</v>
      </c>
      <c r="F26" s="70" t="s">
        <v>10</v>
      </c>
      <c r="G26" s="70">
        <f>C21</f>
        <v>9</v>
      </c>
      <c r="H26" s="70"/>
      <c r="I26" s="70"/>
      <c r="J26" s="70"/>
      <c r="K26" s="70"/>
      <c r="L26" s="71"/>
      <c r="M26" s="68">
        <f>E26*G26</f>
        <v>165.6</v>
      </c>
      <c r="N26" s="66">
        <f>ROUND((M26*$M$12),2)</f>
        <v>7369.2</v>
      </c>
    </row>
    <row r="27" spans="1:16" ht="33" customHeight="1">
      <c r="A27" s="60">
        <v>3</v>
      </c>
      <c r="B27" s="54" t="s">
        <v>91</v>
      </c>
      <c r="C27" s="72" t="s">
        <v>54</v>
      </c>
      <c r="D27" s="73"/>
      <c r="E27" s="73">
        <f>C22</f>
        <v>45</v>
      </c>
      <c r="F27" s="74" t="s">
        <v>10</v>
      </c>
      <c r="G27" s="74">
        <v>38.4</v>
      </c>
      <c r="H27" s="74"/>
      <c r="I27" s="74"/>
      <c r="J27" s="74"/>
      <c r="K27" s="74"/>
      <c r="L27" s="75"/>
      <c r="M27" s="76">
        <f>C22*G27</f>
        <v>1728</v>
      </c>
      <c r="N27" s="60">
        <f>ROUND((M27*$M$12),2)</f>
        <v>76896</v>
      </c>
    </row>
    <row r="28" spans="1:16" ht="25.5">
      <c r="A28" s="58">
        <v>4</v>
      </c>
      <c r="B28" s="54" t="s">
        <v>55</v>
      </c>
      <c r="C28" s="74" t="s">
        <v>56</v>
      </c>
      <c r="D28" s="72"/>
      <c r="E28" s="74">
        <f>22.9</f>
        <v>22.9</v>
      </c>
      <c r="F28" s="74" t="s">
        <v>10</v>
      </c>
      <c r="G28" s="74">
        <f>B29</f>
        <v>23</v>
      </c>
      <c r="H28" s="74"/>
      <c r="I28" s="74"/>
      <c r="J28" s="74"/>
      <c r="K28" s="74"/>
      <c r="L28" s="74"/>
      <c r="M28" s="77">
        <f>22.9*35</f>
        <v>801.5</v>
      </c>
      <c r="N28" s="62">
        <f>ROUND((M28*$M$12),2)</f>
        <v>35666.75</v>
      </c>
    </row>
    <row r="29" spans="1:16">
      <c r="A29" s="63"/>
      <c r="B29" s="78">
        <f>ROUND(C22/2,0)</f>
        <v>23</v>
      </c>
      <c r="C29" s="79"/>
      <c r="D29" s="80"/>
      <c r="E29" s="79"/>
      <c r="F29" s="79"/>
      <c r="G29" s="79"/>
      <c r="H29" s="79"/>
      <c r="I29" s="79"/>
      <c r="J29" s="79"/>
      <c r="K29" s="79"/>
      <c r="L29" s="79"/>
      <c r="M29" s="81"/>
      <c r="N29" s="68"/>
    </row>
    <row r="30" spans="1:16">
      <c r="A30" s="66">
        <v>6</v>
      </c>
      <c r="B30" s="543" t="s">
        <v>57</v>
      </c>
      <c r="C30" s="543"/>
      <c r="D30" s="539"/>
      <c r="E30" s="454"/>
      <c r="F30" s="455"/>
      <c r="G30" s="455"/>
      <c r="H30" s="455"/>
      <c r="I30" s="455"/>
      <c r="J30" s="455"/>
      <c r="K30" s="455"/>
      <c r="L30" s="141"/>
      <c r="M30" s="160">
        <f>SUM(M24:M29)</f>
        <v>2777.9</v>
      </c>
      <c r="N30" s="161">
        <f>SUM(N24:N29)</f>
        <v>123616.55</v>
      </c>
    </row>
    <row r="31" spans="1:16" ht="25.5">
      <c r="A31" s="82">
        <v>7</v>
      </c>
      <c r="B31" s="157" t="s">
        <v>58</v>
      </c>
      <c r="C31" s="80" t="s">
        <v>59</v>
      </c>
      <c r="D31" s="158" t="s">
        <v>60</v>
      </c>
      <c r="E31" s="557">
        <f>M30</f>
        <v>2777.9</v>
      </c>
      <c r="F31" s="558"/>
      <c r="G31" s="558"/>
      <c r="H31" s="162" t="s">
        <v>10</v>
      </c>
      <c r="I31" s="162">
        <v>0.875</v>
      </c>
      <c r="J31" s="162"/>
      <c r="K31" s="162"/>
      <c r="L31" s="163"/>
      <c r="M31" s="159">
        <f>M30*I31</f>
        <v>2430.6624999999999</v>
      </c>
      <c r="N31" s="80">
        <f>ROUND((M31*$M$12),2)</f>
        <v>108164.48</v>
      </c>
    </row>
    <row r="32" spans="1:16" ht="38.25">
      <c r="A32" s="82">
        <v>8</v>
      </c>
      <c r="B32" s="83" t="s">
        <v>61</v>
      </c>
      <c r="C32" s="89" t="s">
        <v>62</v>
      </c>
      <c r="D32" s="85" t="s">
        <v>63</v>
      </c>
      <c r="E32" s="559">
        <f>M30+M31</f>
        <v>5208.5625</v>
      </c>
      <c r="F32" s="560"/>
      <c r="G32" s="560"/>
      <c r="H32" s="86" t="s">
        <v>10</v>
      </c>
      <c r="I32" s="86">
        <v>0.06</v>
      </c>
      <c r="J32" s="86"/>
      <c r="K32" s="86"/>
      <c r="L32" s="87"/>
      <c r="M32" s="88">
        <f>(M30+M31)*0.06</f>
        <v>312.51375000000002</v>
      </c>
      <c r="N32" s="84">
        <f>ROUND((M32*$M$12),2)</f>
        <v>13906.86</v>
      </c>
    </row>
    <row r="33" spans="1:14">
      <c r="A33" s="82">
        <v>9</v>
      </c>
      <c r="B33" s="561" t="s">
        <v>57</v>
      </c>
      <c r="C33" s="561"/>
      <c r="D33" s="562"/>
      <c r="E33" s="459"/>
      <c r="F33" s="90"/>
      <c r="G33" s="90"/>
      <c r="H33" s="90"/>
      <c r="I33" s="90"/>
      <c r="J33" s="90"/>
      <c r="K33" s="90"/>
      <c r="L33" s="91"/>
      <c r="M33" s="92">
        <f>SUM(M30:M32)</f>
        <v>5521.0762500000001</v>
      </c>
      <c r="N33" s="93">
        <f>SUM(N30:N32)</f>
        <v>245687.89</v>
      </c>
    </row>
    <row r="34" spans="1:14">
      <c r="A34" s="82">
        <v>10</v>
      </c>
      <c r="B34" s="551" t="s">
        <v>64</v>
      </c>
      <c r="C34" s="551"/>
      <c r="D34" s="551"/>
      <c r="E34" s="545"/>
      <c r="F34" s="545"/>
      <c r="G34" s="545"/>
      <c r="H34" s="545"/>
      <c r="I34" s="545"/>
      <c r="J34" s="545"/>
      <c r="K34" s="545"/>
      <c r="L34" s="545"/>
      <c r="M34" s="551"/>
      <c r="N34" s="551"/>
    </row>
    <row r="35" spans="1:14" ht="25.5">
      <c r="A35" s="82">
        <v>11</v>
      </c>
      <c r="B35" s="94" t="s">
        <v>65</v>
      </c>
      <c r="C35" s="84" t="s">
        <v>66</v>
      </c>
      <c r="D35" s="95"/>
      <c r="E35" s="73">
        <f>C21</f>
        <v>9</v>
      </c>
      <c r="F35" s="74" t="s">
        <v>10</v>
      </c>
      <c r="G35" s="563">
        <v>220.2</v>
      </c>
      <c r="H35" s="563"/>
      <c r="I35" s="74"/>
      <c r="J35" s="74"/>
      <c r="K35" s="74"/>
      <c r="L35" s="75"/>
      <c r="M35" s="96">
        <f>E35*G35</f>
        <v>1981.8</v>
      </c>
      <c r="N35" s="82">
        <f>ROUND((M35*$M$12),2)</f>
        <v>88190.1</v>
      </c>
    </row>
    <row r="36" spans="1:14" ht="25.5">
      <c r="A36" s="82">
        <v>12</v>
      </c>
      <c r="B36" s="94" t="s">
        <v>67</v>
      </c>
      <c r="C36" s="84" t="s">
        <v>68</v>
      </c>
      <c r="D36" s="95"/>
      <c r="E36" s="95">
        <f>C21</f>
        <v>9</v>
      </c>
      <c r="F36" s="97" t="s">
        <v>10</v>
      </c>
      <c r="G36" s="97">
        <v>48.4</v>
      </c>
      <c r="H36" s="98"/>
      <c r="I36" s="97"/>
      <c r="J36" s="97"/>
      <c r="K36" s="97"/>
      <c r="L36" s="99"/>
      <c r="M36" s="96">
        <f>E36*G36</f>
        <v>435.59999999999997</v>
      </c>
      <c r="N36" s="82">
        <f>ROUND((M36*$M$12),2)</f>
        <v>19384.2</v>
      </c>
    </row>
    <row r="37" spans="1:14" ht="25.5">
      <c r="A37" s="82">
        <v>13</v>
      </c>
      <c r="B37" s="100" t="s">
        <v>69</v>
      </c>
      <c r="C37" s="100" t="s">
        <v>70</v>
      </c>
      <c r="D37" s="101"/>
      <c r="E37" s="102">
        <f>C21</f>
        <v>9</v>
      </c>
      <c r="F37" s="103" t="s">
        <v>10</v>
      </c>
      <c r="G37" s="103">
        <v>25.4</v>
      </c>
      <c r="H37" s="103"/>
      <c r="I37" s="103"/>
      <c r="J37" s="103"/>
      <c r="K37" s="103"/>
      <c r="L37" s="104"/>
      <c r="M37" s="96">
        <f>E37*G37</f>
        <v>228.6</v>
      </c>
      <c r="N37" s="82">
        <f>ROUND((M37*$M$12),2)</f>
        <v>10172.700000000001</v>
      </c>
    </row>
    <row r="38" spans="1:14">
      <c r="A38" s="82">
        <v>14</v>
      </c>
      <c r="B38" s="543" t="s">
        <v>71</v>
      </c>
      <c r="C38" s="543"/>
      <c r="D38" s="539"/>
      <c r="E38" s="455"/>
      <c r="F38" s="455"/>
      <c r="G38" s="455"/>
      <c r="H38" s="455"/>
      <c r="I38" s="455"/>
      <c r="J38" s="455"/>
      <c r="K38" s="455"/>
      <c r="L38" s="455"/>
      <c r="M38" s="105">
        <f>SUM(M35:M37)</f>
        <v>2646</v>
      </c>
      <c r="N38" s="106">
        <f>SUM(N35:N37)</f>
        <v>117747</v>
      </c>
    </row>
    <row r="39" spans="1:14">
      <c r="A39" s="82">
        <v>15</v>
      </c>
      <c r="B39" s="549" t="s">
        <v>72</v>
      </c>
      <c r="C39" s="549"/>
      <c r="D39" s="549"/>
      <c r="E39" s="550"/>
      <c r="F39" s="550"/>
      <c r="G39" s="550"/>
      <c r="H39" s="550"/>
      <c r="I39" s="550"/>
      <c r="J39" s="550"/>
      <c r="K39" s="550"/>
      <c r="L39" s="550"/>
      <c r="M39" s="549"/>
      <c r="N39" s="549"/>
    </row>
    <row r="40" spans="1:14" ht="30" customHeight="1">
      <c r="A40" s="82">
        <v>16</v>
      </c>
      <c r="B40" s="458" t="s">
        <v>73</v>
      </c>
      <c r="C40" s="107" t="s">
        <v>74</v>
      </c>
      <c r="D40" s="108"/>
      <c r="E40" s="109">
        <f>C22</f>
        <v>45</v>
      </c>
      <c r="F40" s="110" t="s">
        <v>10</v>
      </c>
      <c r="G40" s="110">
        <v>9</v>
      </c>
      <c r="H40" s="110"/>
      <c r="I40" s="110"/>
      <c r="J40" s="110"/>
      <c r="K40" s="110"/>
      <c r="L40" s="111"/>
      <c r="M40" s="112">
        <f>E40*9</f>
        <v>405</v>
      </c>
      <c r="N40" s="82">
        <f>ROUND((M40*$M$12),2)</f>
        <v>18022.5</v>
      </c>
    </row>
    <row r="41" spans="1:14" ht="17.45" customHeight="1">
      <c r="A41" s="82">
        <v>17</v>
      </c>
      <c r="B41" s="457" t="s">
        <v>75</v>
      </c>
      <c r="C41" s="84" t="s">
        <v>76</v>
      </c>
      <c r="D41" s="113"/>
      <c r="E41" s="113">
        <f>E40</f>
        <v>45</v>
      </c>
      <c r="F41" s="114" t="s">
        <v>10</v>
      </c>
      <c r="G41" s="114">
        <v>8.1999999999999993</v>
      </c>
      <c r="H41" s="114"/>
      <c r="I41" s="114"/>
      <c r="J41" s="114"/>
      <c r="K41" s="114"/>
      <c r="L41" s="115"/>
      <c r="M41" s="116">
        <f>E41*8.2</f>
        <v>368.99999999999994</v>
      </c>
      <c r="N41" s="82">
        <f>ROUND((M41*$M$12),2)</f>
        <v>16420.5</v>
      </c>
    </row>
    <row r="42" spans="1:14" ht="25.5">
      <c r="A42" s="82">
        <v>18</v>
      </c>
      <c r="B42" s="457" t="s">
        <v>77</v>
      </c>
      <c r="C42" s="117" t="s">
        <v>78</v>
      </c>
      <c r="D42" s="118"/>
      <c r="E42" s="541">
        <f>M38</f>
        <v>2646</v>
      </c>
      <c r="F42" s="542"/>
      <c r="G42" s="542"/>
      <c r="H42" s="119" t="s">
        <v>10</v>
      </c>
      <c r="I42" s="119">
        <v>0.2</v>
      </c>
      <c r="J42" s="119"/>
      <c r="K42" s="119"/>
      <c r="L42" s="120"/>
      <c r="M42" s="121">
        <f>E42*I42</f>
        <v>529.20000000000005</v>
      </c>
      <c r="N42" s="82">
        <f>ROUND((M42*$M$12),2)</f>
        <v>23549.4</v>
      </c>
    </row>
    <row r="43" spans="1:14">
      <c r="A43" s="82">
        <v>19</v>
      </c>
      <c r="B43" s="543" t="s">
        <v>79</v>
      </c>
      <c r="C43" s="543"/>
      <c r="D43" s="539"/>
      <c r="E43" s="455"/>
      <c r="F43" s="455"/>
      <c r="G43" s="455"/>
      <c r="H43" s="455"/>
      <c r="I43" s="455"/>
      <c r="J43" s="455"/>
      <c r="K43" s="455"/>
      <c r="L43" s="455"/>
      <c r="M43" s="164">
        <f>SUM(M40:M42)</f>
        <v>1303.2</v>
      </c>
      <c r="N43" s="106">
        <f>SUM(N40:N42)</f>
        <v>57992.4</v>
      </c>
    </row>
    <row r="44" spans="1:14">
      <c r="A44" s="82">
        <v>20</v>
      </c>
      <c r="B44" s="544" t="s">
        <v>80</v>
      </c>
      <c r="C44" s="544"/>
      <c r="D44" s="544"/>
      <c r="E44" s="545"/>
      <c r="F44" s="545"/>
      <c r="G44" s="545"/>
      <c r="H44" s="545"/>
      <c r="I44" s="545"/>
      <c r="J44" s="545"/>
      <c r="K44" s="545"/>
      <c r="L44" s="545"/>
      <c r="M44" s="544"/>
      <c r="N44" s="544"/>
    </row>
    <row r="45" spans="1:14" ht="25.5">
      <c r="A45" s="82">
        <v>21</v>
      </c>
      <c r="B45" s="457" t="s">
        <v>81</v>
      </c>
      <c r="C45" s="84" t="s">
        <v>82</v>
      </c>
      <c r="D45" s="122" t="s">
        <v>83</v>
      </c>
      <c r="E45" s="122">
        <f>500</f>
        <v>500</v>
      </c>
      <c r="F45" s="123" t="s">
        <v>10</v>
      </c>
      <c r="G45" s="123">
        <v>1.25</v>
      </c>
      <c r="H45" s="123"/>
      <c r="I45" s="123"/>
      <c r="J45" s="123"/>
      <c r="K45" s="123"/>
      <c r="L45" s="124"/>
      <c r="M45" s="125">
        <f>500*1.25</f>
        <v>625</v>
      </c>
      <c r="N45" s="126">
        <f>ROUND((M45*$M$12),2)</f>
        <v>27812.5</v>
      </c>
    </row>
    <row r="46" spans="1:14">
      <c r="A46" s="82">
        <v>22</v>
      </c>
      <c r="B46" s="457" t="s">
        <v>84</v>
      </c>
      <c r="C46" s="84" t="s">
        <v>85</v>
      </c>
      <c r="D46" s="95" t="s">
        <v>86</v>
      </c>
      <c r="E46" s="546">
        <f>M43</f>
        <v>1303.2</v>
      </c>
      <c r="F46" s="547"/>
      <c r="G46" s="547"/>
      <c r="H46" s="97" t="s">
        <v>10</v>
      </c>
      <c r="I46" s="97">
        <v>0.21</v>
      </c>
      <c r="J46" s="97"/>
      <c r="K46" s="97"/>
      <c r="L46" s="99"/>
      <c r="M46" s="125">
        <f>0.21*M43</f>
        <v>273.67200000000003</v>
      </c>
      <c r="N46" s="126">
        <f>ROUND((M46*M12),2)</f>
        <v>12178.4</v>
      </c>
    </row>
    <row r="47" spans="1:14">
      <c r="A47" s="82">
        <v>23</v>
      </c>
      <c r="B47" s="543" t="s">
        <v>87</v>
      </c>
      <c r="C47" s="543"/>
      <c r="D47" s="539"/>
      <c r="E47" s="127"/>
      <c r="F47" s="128"/>
      <c r="G47" s="128"/>
      <c r="H47" s="128"/>
      <c r="I47" s="128"/>
      <c r="J47" s="128"/>
      <c r="K47" s="128"/>
      <c r="L47" s="129"/>
      <c r="M47" s="165">
        <f>M46+M45</f>
        <v>898.67200000000003</v>
      </c>
      <c r="N47" s="166">
        <f>N45+N46</f>
        <v>39990.9</v>
      </c>
    </row>
    <row r="48" spans="1:14">
      <c r="A48" s="82">
        <v>24</v>
      </c>
      <c r="B48" s="546" t="s">
        <v>25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48"/>
      <c r="M48" s="165">
        <f>M33+M38+M43+M47</f>
        <v>10368.948250000001</v>
      </c>
      <c r="N48" s="165">
        <f>N33+N38+N43+N47</f>
        <v>461418.19000000006</v>
      </c>
    </row>
    <row r="49" spans="1:14">
      <c r="A49" s="82">
        <v>25</v>
      </c>
      <c r="B49" s="138" t="s">
        <v>22</v>
      </c>
      <c r="C49" s="138"/>
      <c r="D49" s="139">
        <v>1</v>
      </c>
      <c r="E49" s="130"/>
      <c r="F49" s="131"/>
      <c r="G49" s="131"/>
      <c r="H49" s="131"/>
      <c r="I49" s="131"/>
      <c r="J49" s="131"/>
      <c r="K49" s="131"/>
      <c r="L49" s="132"/>
      <c r="M49" s="140">
        <f>M48*D49</f>
        <v>10368.948250000001</v>
      </c>
      <c r="N49" s="142">
        <f>ROUND((D49*N48),2)</f>
        <v>461418.19</v>
      </c>
    </row>
    <row r="50" spans="1:14">
      <c r="A50" s="82">
        <v>26</v>
      </c>
      <c r="B50" s="457" t="s">
        <v>88</v>
      </c>
      <c r="C50" s="84"/>
      <c r="D50" s="95"/>
      <c r="E50" s="130"/>
      <c r="F50" s="131"/>
      <c r="G50" s="131"/>
      <c r="H50" s="131"/>
      <c r="I50" s="131"/>
      <c r="J50" s="131"/>
      <c r="K50" s="131"/>
      <c r="L50" s="132"/>
      <c r="M50" s="133"/>
      <c r="N50" s="134">
        <f>0.18*N49</f>
        <v>83055.2742</v>
      </c>
    </row>
    <row r="51" spans="1:14">
      <c r="A51" s="82">
        <v>27</v>
      </c>
      <c r="B51" s="539" t="s">
        <v>89</v>
      </c>
      <c r="C51" s="540"/>
      <c r="D51" s="540"/>
      <c r="E51" s="135"/>
      <c r="F51" s="136"/>
      <c r="G51" s="136"/>
      <c r="H51" s="136"/>
      <c r="I51" s="136"/>
      <c r="J51" s="136"/>
      <c r="K51" s="136"/>
      <c r="L51" s="137"/>
      <c r="M51" s="133"/>
      <c r="N51" s="166">
        <f>N50+N49</f>
        <v>544473.46420000005</v>
      </c>
    </row>
  </sheetData>
  <mergeCells count="34">
    <mergeCell ref="A6:B6"/>
    <mergeCell ref="E6:N6"/>
    <mergeCell ref="A3:B3"/>
    <mergeCell ref="A4:C4"/>
    <mergeCell ref="E4:N4"/>
    <mergeCell ref="A5:B5"/>
    <mergeCell ref="E5:N5"/>
    <mergeCell ref="B8:N10"/>
    <mergeCell ref="A11:A13"/>
    <mergeCell ref="B11:B13"/>
    <mergeCell ref="C11:C13"/>
    <mergeCell ref="D11:D13"/>
    <mergeCell ref="E11:L13"/>
    <mergeCell ref="M11:N11"/>
    <mergeCell ref="M12:N12"/>
    <mergeCell ref="B39:N39"/>
    <mergeCell ref="B14:N14"/>
    <mergeCell ref="A15:N15"/>
    <mergeCell ref="B16:C16"/>
    <mergeCell ref="A23:N23"/>
    <mergeCell ref="B30:D30"/>
    <mergeCell ref="E31:G31"/>
    <mergeCell ref="E32:G32"/>
    <mergeCell ref="B33:D33"/>
    <mergeCell ref="B34:N34"/>
    <mergeCell ref="G35:H35"/>
    <mergeCell ref="B38:D38"/>
    <mergeCell ref="B51:D51"/>
    <mergeCell ref="E42:G42"/>
    <mergeCell ref="B43:D43"/>
    <mergeCell ref="B44:N44"/>
    <mergeCell ref="E46:G46"/>
    <mergeCell ref="B47:D47"/>
    <mergeCell ref="B48:L48"/>
  </mergeCells>
  <pageMargins left="0.31496062992125984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75"/>
  <sheetViews>
    <sheetView view="pageBreakPreview" zoomScaleNormal="100" zoomScaleSheetLayoutView="100" workbookViewId="0">
      <selection activeCell="F2" sqref="F2"/>
    </sheetView>
  </sheetViews>
  <sheetFormatPr defaultRowHeight="15"/>
  <cols>
    <col min="1" max="1" width="4.42578125" style="226" customWidth="1"/>
    <col min="2" max="2" width="44.7109375" style="226" customWidth="1"/>
    <col min="3" max="3" width="10" style="226" customWidth="1"/>
    <col min="4" max="4" width="16.42578125" style="226" customWidth="1"/>
    <col min="5" max="5" width="9.5703125" style="226" customWidth="1"/>
    <col min="6" max="6" width="2.5703125" style="226" customWidth="1"/>
    <col min="7" max="7" width="10.28515625" style="226" customWidth="1"/>
    <col min="8" max="8" width="13.5703125" style="226" customWidth="1"/>
    <col min="9" max="16384" width="9.140625" style="226"/>
  </cols>
  <sheetData>
    <row r="1" spans="1:15">
      <c r="A1" s="224"/>
      <c r="B1" s="225"/>
      <c r="C1" s="225"/>
      <c r="D1" s="225"/>
      <c r="E1" s="225"/>
      <c r="F1" s="225"/>
      <c r="G1" s="225"/>
      <c r="H1" s="225"/>
    </row>
    <row r="2" spans="1:15" ht="15.75">
      <c r="A2" s="227"/>
      <c r="B2" s="574" t="s">
        <v>102</v>
      </c>
      <c r="C2" s="574"/>
      <c r="D2" s="41"/>
      <c r="E2" s="41"/>
      <c r="F2" s="42" t="s">
        <v>260</v>
      </c>
      <c r="G2" s="42"/>
      <c r="H2" s="43"/>
    </row>
    <row r="3" spans="1:15" ht="15.75">
      <c r="A3" s="227"/>
      <c r="B3" s="227"/>
      <c r="C3" s="227"/>
      <c r="D3" s="579"/>
      <c r="E3" s="579"/>
      <c r="F3" s="579"/>
      <c r="G3" s="579"/>
      <c r="H3" s="579"/>
    </row>
    <row r="4" spans="1:15" ht="15.75">
      <c r="A4" s="227"/>
      <c r="B4" s="575"/>
      <c r="C4" s="575"/>
      <c r="D4" s="575"/>
      <c r="E4" s="41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ht="15.75">
      <c r="A5" s="227"/>
      <c r="B5" s="574" t="s">
        <v>120</v>
      </c>
      <c r="C5" s="574"/>
      <c r="D5" s="41"/>
      <c r="E5" s="41"/>
      <c r="F5" s="574" t="s">
        <v>90</v>
      </c>
      <c r="G5" s="574"/>
      <c r="H5" s="574"/>
      <c r="I5" s="574"/>
      <c r="J5" s="574"/>
      <c r="K5" s="574"/>
      <c r="L5" s="574"/>
      <c r="M5" s="574"/>
      <c r="N5" s="574"/>
      <c r="O5" s="574"/>
    </row>
    <row r="6" spans="1:15" ht="15.75">
      <c r="A6" s="227"/>
      <c r="B6" s="575" t="s">
        <v>121</v>
      </c>
      <c r="C6" s="575"/>
      <c r="D6" s="41"/>
      <c r="E6" s="41"/>
      <c r="F6" s="575" t="s">
        <v>121</v>
      </c>
      <c r="G6" s="575"/>
      <c r="H6" s="575"/>
      <c r="I6" s="575"/>
      <c r="J6" s="575"/>
      <c r="K6" s="575"/>
      <c r="L6" s="575"/>
      <c r="M6" s="575"/>
      <c r="N6" s="575"/>
      <c r="O6" s="575"/>
    </row>
    <row r="7" spans="1:15" ht="15.75">
      <c r="A7" s="229"/>
      <c r="B7" s="229"/>
      <c r="C7" s="230"/>
      <c r="D7" s="231"/>
      <c r="E7" s="231"/>
      <c r="F7" s="228"/>
      <c r="G7" s="228"/>
      <c r="H7" s="227"/>
    </row>
    <row r="8" spans="1:15" ht="15.75">
      <c r="A8" s="229"/>
      <c r="B8" s="229"/>
      <c r="C8" s="230"/>
      <c r="D8" s="229"/>
      <c r="E8" s="231"/>
      <c r="F8" s="228"/>
      <c r="G8" s="228"/>
      <c r="H8" s="227"/>
    </row>
    <row r="9" spans="1:15" ht="18.75">
      <c r="A9" s="232"/>
      <c r="B9" s="232"/>
      <c r="C9" s="233"/>
      <c r="D9" s="232"/>
      <c r="E9" s="234"/>
      <c r="F9" s="235"/>
      <c r="G9" s="235"/>
      <c r="H9" s="236"/>
    </row>
    <row r="10" spans="1:15" ht="15.75" customHeight="1">
      <c r="A10" s="580" t="s">
        <v>251</v>
      </c>
      <c r="B10" s="580"/>
      <c r="C10" s="580"/>
      <c r="D10" s="580"/>
      <c r="E10" s="580"/>
      <c r="F10" s="580"/>
      <c r="G10" s="580"/>
      <c r="H10" s="580"/>
    </row>
    <row r="11" spans="1:15" ht="15.75" customHeight="1">
      <c r="A11" s="580" t="s">
        <v>122</v>
      </c>
      <c r="B11" s="580"/>
      <c r="C11" s="580"/>
      <c r="D11" s="580"/>
      <c r="E11" s="580"/>
      <c r="F11" s="580"/>
      <c r="G11" s="580"/>
      <c r="H11" s="580"/>
    </row>
    <row r="12" spans="1:15" ht="39.75" customHeight="1">
      <c r="A12" s="224"/>
      <c r="B12" s="577" t="s">
        <v>243</v>
      </c>
      <c r="C12" s="577"/>
      <c r="D12" s="581"/>
      <c r="E12" s="581"/>
      <c r="F12" s="581"/>
      <c r="G12" s="581"/>
      <c r="H12" s="581"/>
    </row>
    <row r="13" spans="1:15" ht="15.75">
      <c r="A13" s="224"/>
      <c r="B13" s="577"/>
      <c r="C13" s="577"/>
      <c r="D13" s="577"/>
      <c r="E13" s="577"/>
      <c r="F13" s="577"/>
      <c r="G13" s="577"/>
      <c r="H13" s="237"/>
    </row>
    <row r="14" spans="1:15" ht="16.5" thickBot="1">
      <c r="A14" s="224"/>
      <c r="B14" s="577"/>
      <c r="C14" s="577"/>
      <c r="D14" s="578"/>
      <c r="E14" s="578"/>
      <c r="F14" s="578"/>
      <c r="G14" s="578"/>
      <c r="H14" s="237"/>
    </row>
    <row r="15" spans="1:15" ht="25.5">
      <c r="A15" s="238" t="s">
        <v>35</v>
      </c>
      <c r="B15" s="239" t="s">
        <v>27</v>
      </c>
      <c r="C15" s="239" t="s">
        <v>28</v>
      </c>
      <c r="D15" s="239" t="s">
        <v>29</v>
      </c>
      <c r="E15" s="627" t="s">
        <v>123</v>
      </c>
      <c r="F15" s="628"/>
      <c r="G15" s="629"/>
      <c r="H15" s="240" t="s">
        <v>124</v>
      </c>
    </row>
    <row r="16" spans="1:15">
      <c r="A16" s="241">
        <v>1</v>
      </c>
      <c r="B16" s="242">
        <v>2</v>
      </c>
      <c r="C16" s="242">
        <v>3</v>
      </c>
      <c r="D16" s="242">
        <v>4</v>
      </c>
      <c r="E16" s="582">
        <v>5</v>
      </c>
      <c r="F16" s="583"/>
      <c r="G16" s="584"/>
      <c r="H16" s="243">
        <v>6</v>
      </c>
    </row>
    <row r="17" spans="1:8">
      <c r="A17" s="244"/>
      <c r="B17" s="245" t="s">
        <v>30</v>
      </c>
      <c r="C17" s="242"/>
      <c r="D17" s="246"/>
      <c r="E17" s="585"/>
      <c r="F17" s="586"/>
      <c r="G17" s="587"/>
      <c r="H17" s="243"/>
    </row>
    <row r="18" spans="1:8">
      <c r="A18" s="247"/>
      <c r="B18" s="248" t="s">
        <v>125</v>
      </c>
      <c r="C18" s="249">
        <v>1</v>
      </c>
      <c r="D18" s="250"/>
      <c r="E18" s="588"/>
      <c r="F18" s="589"/>
      <c r="G18" s="590"/>
      <c r="H18" s="251"/>
    </row>
    <row r="19" spans="1:8">
      <c r="A19" s="247"/>
      <c r="B19" s="248" t="s">
        <v>31</v>
      </c>
      <c r="C19" s="249">
        <v>1.55</v>
      </c>
      <c r="D19" s="250"/>
      <c r="E19" s="588"/>
      <c r="F19" s="589"/>
      <c r="G19" s="590"/>
      <c r="H19" s="251"/>
    </row>
    <row r="20" spans="1:8">
      <c r="A20" s="247"/>
      <c r="B20" s="248" t="s">
        <v>126</v>
      </c>
      <c r="C20" s="249">
        <v>1</v>
      </c>
      <c r="D20" s="250"/>
      <c r="E20" s="588"/>
      <c r="F20" s="589"/>
      <c r="G20" s="590"/>
      <c r="H20" s="251"/>
    </row>
    <row r="21" spans="1:8">
      <c r="A21" s="247"/>
      <c r="B21" s="248" t="s">
        <v>127</v>
      </c>
      <c r="C21" s="252">
        <v>3</v>
      </c>
      <c r="D21" s="250"/>
      <c r="E21" s="588"/>
      <c r="F21" s="589"/>
      <c r="G21" s="590"/>
      <c r="H21" s="251"/>
    </row>
    <row r="22" spans="1:8">
      <c r="A22" s="247"/>
      <c r="B22" s="248" t="s">
        <v>128</v>
      </c>
      <c r="C22" s="249">
        <v>1</v>
      </c>
      <c r="D22" s="250"/>
      <c r="E22" s="588"/>
      <c r="F22" s="589"/>
      <c r="G22" s="590"/>
      <c r="H22" s="251"/>
    </row>
    <row r="23" spans="1:8">
      <c r="A23" s="247"/>
      <c r="B23" s="248" t="s">
        <v>129</v>
      </c>
      <c r="C23" s="253">
        <v>0.5</v>
      </c>
      <c r="D23" s="254"/>
      <c r="E23" s="591"/>
      <c r="F23" s="592"/>
      <c r="G23" s="593"/>
      <c r="H23" s="251"/>
    </row>
    <row r="24" spans="1:8">
      <c r="A24" s="594" t="s">
        <v>130</v>
      </c>
      <c r="B24" s="595"/>
      <c r="C24" s="596"/>
      <c r="D24" s="595"/>
      <c r="E24" s="595"/>
      <c r="F24" s="595"/>
      <c r="G24" s="595"/>
      <c r="H24" s="255"/>
    </row>
    <row r="25" spans="1:8" ht="24">
      <c r="A25" s="256">
        <v>1</v>
      </c>
      <c r="B25" s="257" t="s">
        <v>131</v>
      </c>
      <c r="C25" s="258"/>
      <c r="D25" s="259" t="s">
        <v>132</v>
      </c>
      <c r="E25" s="597" t="s">
        <v>133</v>
      </c>
      <c r="F25" s="598"/>
      <c r="G25" s="599"/>
      <c r="H25" s="260">
        <f>(668*C29*C30+49*C19/1000)*C31*C32*C34</f>
        <v>4179.6370830450369</v>
      </c>
    </row>
    <row r="26" spans="1:8">
      <c r="A26" s="261"/>
      <c r="B26" s="262" t="s">
        <v>134</v>
      </c>
      <c r="C26" s="263">
        <f>C18</f>
        <v>1</v>
      </c>
      <c r="D26" s="252" t="s">
        <v>135</v>
      </c>
      <c r="E26" s="600"/>
      <c r="F26" s="601"/>
      <c r="G26" s="602"/>
      <c r="H26" s="260"/>
    </row>
    <row r="27" spans="1:8">
      <c r="A27" s="261"/>
      <c r="B27" s="262" t="s">
        <v>136</v>
      </c>
      <c r="C27" s="264">
        <f>C19/1000</f>
        <v>1.5499999999999999E-3</v>
      </c>
      <c r="D27" s="252"/>
      <c r="E27" s="600"/>
      <c r="F27" s="601"/>
      <c r="G27" s="602"/>
      <c r="H27" s="265"/>
    </row>
    <row r="28" spans="1:8">
      <c r="A28" s="261"/>
      <c r="B28" s="262" t="s">
        <v>137</v>
      </c>
      <c r="C28" s="266">
        <v>3</v>
      </c>
      <c r="D28" s="252"/>
      <c r="E28" s="600"/>
      <c r="F28" s="601"/>
      <c r="G28" s="602"/>
      <c r="H28" s="265"/>
    </row>
    <row r="29" spans="1:8">
      <c r="A29" s="261"/>
      <c r="B29" s="262" t="s">
        <v>138</v>
      </c>
      <c r="C29" s="267">
        <f>1+0.1*(C26-1)</f>
        <v>1</v>
      </c>
      <c r="D29" s="252"/>
      <c r="E29" s="600"/>
      <c r="F29" s="601"/>
      <c r="G29" s="602"/>
      <c r="H29" s="265"/>
    </row>
    <row r="30" spans="1:8">
      <c r="A30" s="261"/>
      <c r="B30" s="262" t="s">
        <v>139</v>
      </c>
      <c r="C30" s="268">
        <f>ROUND((1-0.4*(2-C19/1000)),2)</f>
        <v>0.2</v>
      </c>
      <c r="D30" s="252"/>
      <c r="E30" s="600"/>
      <c r="F30" s="601"/>
      <c r="G30" s="602"/>
      <c r="H30" s="265"/>
    </row>
    <row r="31" spans="1:8">
      <c r="A31" s="261"/>
      <c r="B31" s="262" t="s">
        <v>140</v>
      </c>
      <c r="C31" s="267">
        <v>1.3</v>
      </c>
      <c r="D31" s="269"/>
      <c r="E31" s="600"/>
      <c r="F31" s="601"/>
      <c r="G31" s="602"/>
      <c r="H31" s="265"/>
    </row>
    <row r="32" spans="1:8">
      <c r="A32" s="261"/>
      <c r="B32" s="262" t="s">
        <v>141</v>
      </c>
      <c r="C32" s="270">
        <v>1.94</v>
      </c>
      <c r="D32" s="271" t="s">
        <v>142</v>
      </c>
      <c r="E32" s="600"/>
      <c r="F32" s="601"/>
      <c r="G32" s="602"/>
      <c r="H32" s="265"/>
    </row>
    <row r="33" spans="1:8">
      <c r="A33" s="261"/>
      <c r="B33" s="269"/>
      <c r="C33" s="270"/>
      <c r="D33" s="262" t="s">
        <v>143</v>
      </c>
      <c r="E33" s="600"/>
      <c r="F33" s="601"/>
      <c r="G33" s="602"/>
      <c r="H33" s="265"/>
    </row>
    <row r="34" spans="1:8">
      <c r="A34" s="261"/>
      <c r="B34" s="272" t="s">
        <v>144</v>
      </c>
      <c r="C34" s="273">
        <v>12.397674</v>
      </c>
      <c r="D34" s="252"/>
      <c r="E34" s="600"/>
      <c r="F34" s="601"/>
      <c r="G34" s="602"/>
      <c r="H34" s="265"/>
    </row>
    <row r="35" spans="1:8">
      <c r="A35" s="261"/>
      <c r="B35" s="274" t="s">
        <v>145</v>
      </c>
      <c r="C35" s="275"/>
      <c r="D35" s="276"/>
      <c r="E35" s="603"/>
      <c r="F35" s="604"/>
      <c r="G35" s="605"/>
      <c r="H35" s="277">
        <f>SUM(H25:H34)</f>
        <v>4179.6370830450369</v>
      </c>
    </row>
    <row r="36" spans="1:8">
      <c r="A36" s="606" t="s">
        <v>146</v>
      </c>
      <c r="B36" s="607"/>
      <c r="C36" s="607"/>
      <c r="D36" s="607"/>
      <c r="E36" s="607"/>
      <c r="F36" s="607"/>
      <c r="G36" s="608"/>
      <c r="H36" s="278">
        <f>H35</f>
        <v>4179.6370830450369</v>
      </c>
    </row>
    <row r="37" spans="1:8">
      <c r="A37" s="615" t="s">
        <v>147</v>
      </c>
      <c r="B37" s="616"/>
      <c r="C37" s="616"/>
      <c r="D37" s="616"/>
      <c r="E37" s="616"/>
      <c r="F37" s="616"/>
      <c r="G37" s="616"/>
      <c r="H37" s="279"/>
    </row>
    <row r="38" spans="1:8" ht="24">
      <c r="A38" s="280">
        <v>2</v>
      </c>
      <c r="B38" s="281" t="s">
        <v>148</v>
      </c>
      <c r="C38" s="282"/>
      <c r="D38" s="283" t="s">
        <v>149</v>
      </c>
      <c r="E38" s="617" t="s">
        <v>150</v>
      </c>
      <c r="F38" s="618"/>
      <c r="G38" s="619"/>
      <c r="H38" s="284"/>
    </row>
    <row r="39" spans="1:8" ht="24">
      <c r="A39" s="285"/>
      <c r="B39" s="286" t="s">
        <v>151</v>
      </c>
      <c r="C39" s="287"/>
      <c r="D39" s="249" t="s">
        <v>152</v>
      </c>
      <c r="E39" s="620"/>
      <c r="F39" s="621"/>
      <c r="G39" s="622"/>
      <c r="H39" s="288">
        <f>ROUND(((1363*C42*C43*C45+3431*C41*C46)*C47*C49),2)</f>
        <v>5050.1499999999996</v>
      </c>
    </row>
    <row r="40" spans="1:8">
      <c r="A40" s="289"/>
      <c r="B40" s="290" t="s">
        <v>153</v>
      </c>
      <c r="C40" s="291">
        <v>2</v>
      </c>
      <c r="D40" s="292"/>
      <c r="E40" s="620"/>
      <c r="F40" s="621"/>
      <c r="G40" s="622"/>
      <c r="H40" s="288"/>
    </row>
    <row r="41" spans="1:8">
      <c r="A41" s="293"/>
      <c r="B41" s="294" t="s">
        <v>154</v>
      </c>
      <c r="C41" s="295">
        <f>C23/100</f>
        <v>5.0000000000000001E-3</v>
      </c>
      <c r="D41" s="296"/>
      <c r="E41" s="620"/>
      <c r="F41" s="621"/>
      <c r="G41" s="622"/>
      <c r="H41" s="297"/>
    </row>
    <row r="42" spans="1:8">
      <c r="A42" s="293"/>
      <c r="B42" s="294" t="s">
        <v>155</v>
      </c>
      <c r="C42" s="298">
        <f>ROUND((1-0.9*(1-C19/1000)),2)</f>
        <v>0.1</v>
      </c>
      <c r="D42" s="296"/>
      <c r="E42" s="620"/>
      <c r="F42" s="621"/>
      <c r="G42" s="622"/>
      <c r="H42" s="297"/>
    </row>
    <row r="43" spans="1:8">
      <c r="A43" s="293"/>
      <c r="B43" s="299" t="s">
        <v>156</v>
      </c>
      <c r="C43" s="300">
        <f>1+0.6*(C44-1)</f>
        <v>1</v>
      </c>
      <c r="D43" s="296"/>
      <c r="E43" s="620"/>
      <c r="F43" s="621"/>
      <c r="G43" s="622"/>
      <c r="H43" s="288"/>
    </row>
    <row r="44" spans="1:8">
      <c r="A44" s="293"/>
      <c r="B44" s="301" t="s">
        <v>157</v>
      </c>
      <c r="C44" s="302">
        <f>C22</f>
        <v>1</v>
      </c>
      <c r="D44" s="296"/>
      <c r="E44" s="620"/>
      <c r="F44" s="621"/>
      <c r="G44" s="622"/>
      <c r="H44" s="288"/>
    </row>
    <row r="45" spans="1:8">
      <c r="A45" s="293"/>
      <c r="B45" s="301" t="s">
        <v>158</v>
      </c>
      <c r="C45" s="303">
        <f>1+0.1*(C40-1)</f>
        <v>1.1000000000000001</v>
      </c>
      <c r="D45" s="296"/>
      <c r="E45" s="620"/>
      <c r="F45" s="621"/>
      <c r="G45" s="622"/>
      <c r="H45" s="288"/>
    </row>
    <row r="46" spans="1:8">
      <c r="A46" s="293"/>
      <c r="B46" s="294" t="s">
        <v>159</v>
      </c>
      <c r="C46" s="303">
        <v>3.5</v>
      </c>
      <c r="D46" s="296"/>
      <c r="E46" s="620"/>
      <c r="F46" s="621"/>
      <c r="G46" s="622"/>
      <c r="H46" s="288"/>
    </row>
    <row r="47" spans="1:8">
      <c r="A47" s="293"/>
      <c r="B47" s="304" t="s">
        <v>141</v>
      </c>
      <c r="C47" s="305">
        <v>1.94</v>
      </c>
      <c r="D47" s="306" t="s">
        <v>142</v>
      </c>
      <c r="E47" s="620"/>
      <c r="F47" s="621"/>
      <c r="G47" s="622"/>
      <c r="H47" s="288"/>
    </row>
    <row r="48" spans="1:8">
      <c r="A48" s="293"/>
      <c r="B48" s="307"/>
      <c r="C48" s="305"/>
      <c r="D48" s="249" t="s">
        <v>143</v>
      </c>
      <c r="E48" s="620"/>
      <c r="F48" s="621"/>
      <c r="G48" s="622"/>
      <c r="H48" s="288"/>
    </row>
    <row r="49" spans="1:8">
      <c r="A49" s="293"/>
      <c r="B49" s="307" t="s">
        <v>144</v>
      </c>
      <c r="C49" s="308">
        <v>12.397674</v>
      </c>
      <c r="D49" s="296"/>
      <c r="E49" s="620"/>
      <c r="F49" s="621"/>
      <c r="G49" s="622"/>
      <c r="H49" s="288"/>
    </row>
    <row r="50" spans="1:8">
      <c r="A50" s="285"/>
      <c r="B50" s="286" t="s">
        <v>160</v>
      </c>
      <c r="C50" s="309"/>
      <c r="D50" s="249" t="s">
        <v>161</v>
      </c>
      <c r="E50" s="620" t="s">
        <v>162</v>
      </c>
      <c r="F50" s="621"/>
      <c r="G50" s="622"/>
      <c r="H50" s="288">
        <f>ROUND(((882*C53+11*C52*C54)*C56*C58),2)</f>
        <v>4772.3</v>
      </c>
    </row>
    <row r="51" spans="1:8">
      <c r="A51" s="289"/>
      <c r="B51" s="290" t="s">
        <v>128</v>
      </c>
      <c r="C51" s="310">
        <f>C22</f>
        <v>1</v>
      </c>
      <c r="D51" s="311"/>
      <c r="E51" s="620"/>
      <c r="F51" s="621"/>
      <c r="G51" s="622"/>
      <c r="H51" s="288"/>
    </row>
    <row r="52" spans="1:8">
      <c r="A52" s="293"/>
      <c r="B52" s="294" t="s">
        <v>163</v>
      </c>
      <c r="C52" s="312">
        <f>C23*2</f>
        <v>1</v>
      </c>
      <c r="D52" s="296"/>
      <c r="E52" s="620"/>
      <c r="F52" s="621"/>
      <c r="G52" s="622"/>
      <c r="H52" s="288"/>
    </row>
    <row r="53" spans="1:8">
      <c r="A53" s="293"/>
      <c r="B53" s="294" t="s">
        <v>164</v>
      </c>
      <c r="C53" s="312">
        <f>ROUND((1-0.02*(40-C23)),2)</f>
        <v>0.21</v>
      </c>
      <c r="D53" s="296"/>
      <c r="E53" s="620"/>
      <c r="F53" s="621"/>
      <c r="G53" s="622"/>
      <c r="H53" s="288"/>
    </row>
    <row r="54" spans="1:8">
      <c r="A54" s="293"/>
      <c r="B54" s="294" t="s">
        <v>165</v>
      </c>
      <c r="C54" s="313">
        <f>1+0.1*(C55-1)</f>
        <v>1.2</v>
      </c>
      <c r="D54" s="314"/>
      <c r="E54" s="620"/>
      <c r="F54" s="621"/>
      <c r="G54" s="622"/>
      <c r="H54" s="288"/>
    </row>
    <row r="55" spans="1:8">
      <c r="A55" s="293"/>
      <c r="B55" s="294" t="s">
        <v>166</v>
      </c>
      <c r="C55" s="310">
        <v>3</v>
      </c>
      <c r="D55" s="314"/>
      <c r="E55" s="620"/>
      <c r="F55" s="621"/>
      <c r="G55" s="622"/>
      <c r="H55" s="288"/>
    </row>
    <row r="56" spans="1:8">
      <c r="A56" s="293"/>
      <c r="B56" s="304" t="s">
        <v>141</v>
      </c>
      <c r="C56" s="305">
        <v>1.94</v>
      </c>
      <c r="D56" s="306" t="s">
        <v>142</v>
      </c>
      <c r="E56" s="620"/>
      <c r="F56" s="621"/>
      <c r="G56" s="622"/>
      <c r="H56" s="288"/>
    </row>
    <row r="57" spans="1:8">
      <c r="A57" s="293"/>
      <c r="B57" s="307"/>
      <c r="C57" s="305"/>
      <c r="D57" s="249" t="s">
        <v>143</v>
      </c>
      <c r="E57" s="620"/>
      <c r="F57" s="621"/>
      <c r="G57" s="622"/>
      <c r="H57" s="288"/>
    </row>
    <row r="58" spans="1:8">
      <c r="A58" s="293"/>
      <c r="B58" s="307" t="s">
        <v>144</v>
      </c>
      <c r="C58" s="308">
        <v>12.397674</v>
      </c>
      <c r="D58" s="296"/>
      <c r="E58" s="620"/>
      <c r="F58" s="621"/>
      <c r="G58" s="622"/>
      <c r="H58" s="288"/>
    </row>
    <row r="59" spans="1:8">
      <c r="A59" s="315"/>
      <c r="B59" s="316" t="s">
        <v>167</v>
      </c>
      <c r="C59" s="317"/>
      <c r="D59" s="318"/>
      <c r="E59" s="623"/>
      <c r="F59" s="624"/>
      <c r="G59" s="625"/>
      <c r="H59" s="319">
        <f>SUM(H39:H58)</f>
        <v>9822.4500000000007</v>
      </c>
    </row>
    <row r="60" spans="1:8">
      <c r="A60" s="280">
        <v>3</v>
      </c>
      <c r="B60" s="281" t="s">
        <v>168</v>
      </c>
      <c r="C60" s="320"/>
      <c r="D60" s="321" t="s">
        <v>169</v>
      </c>
      <c r="E60" s="617" t="s">
        <v>170</v>
      </c>
      <c r="F60" s="618"/>
      <c r="G60" s="619"/>
      <c r="H60" s="284">
        <f>ROUND((C63*C61*C62*C64*C66),2)</f>
        <v>27560.03</v>
      </c>
    </row>
    <row r="61" spans="1:8">
      <c r="A61" s="322"/>
      <c r="B61" s="323" t="s">
        <v>171</v>
      </c>
      <c r="C61" s="324">
        <v>1</v>
      </c>
      <c r="D61" s="325" t="s">
        <v>172</v>
      </c>
      <c r="E61" s="620"/>
      <c r="F61" s="621"/>
      <c r="G61" s="622"/>
      <c r="H61" s="288"/>
    </row>
    <row r="62" spans="1:8">
      <c r="A62" s="322"/>
      <c r="B62" s="323" t="s">
        <v>173</v>
      </c>
      <c r="C62" s="324">
        <v>10</v>
      </c>
      <c r="D62" s="325"/>
      <c r="E62" s="620"/>
      <c r="F62" s="621"/>
      <c r="G62" s="622"/>
      <c r="H62" s="288"/>
    </row>
    <row r="63" spans="1:8">
      <c r="A63" s="293"/>
      <c r="B63" s="323" t="s">
        <v>174</v>
      </c>
      <c r="C63" s="250">
        <v>130</v>
      </c>
      <c r="D63" s="326"/>
      <c r="E63" s="620"/>
      <c r="F63" s="621"/>
      <c r="G63" s="622"/>
      <c r="H63" s="288"/>
    </row>
    <row r="64" spans="1:8">
      <c r="A64" s="293"/>
      <c r="B64" s="262" t="s">
        <v>141</v>
      </c>
      <c r="C64" s="327">
        <v>1.71</v>
      </c>
      <c r="D64" s="328" t="s">
        <v>142</v>
      </c>
      <c r="E64" s="620"/>
      <c r="F64" s="621"/>
      <c r="G64" s="622"/>
      <c r="H64" s="288"/>
    </row>
    <row r="65" spans="1:8">
      <c r="A65" s="293"/>
      <c r="B65" s="329"/>
      <c r="C65" s="327"/>
      <c r="D65" s="330" t="s">
        <v>143</v>
      </c>
      <c r="E65" s="620"/>
      <c r="F65" s="621"/>
      <c r="G65" s="622"/>
      <c r="H65" s="288"/>
    </row>
    <row r="66" spans="1:8">
      <c r="A66" s="293"/>
      <c r="B66" s="329" t="s">
        <v>144</v>
      </c>
      <c r="C66" s="331">
        <v>12.397674</v>
      </c>
      <c r="D66" s="326"/>
      <c r="E66" s="620"/>
      <c r="F66" s="621"/>
      <c r="G66" s="622"/>
      <c r="H66" s="288"/>
    </row>
    <row r="67" spans="1:8">
      <c r="A67" s="315"/>
      <c r="B67" s="316" t="s">
        <v>175</v>
      </c>
      <c r="C67" s="332"/>
      <c r="D67" s="333"/>
      <c r="E67" s="623"/>
      <c r="F67" s="624"/>
      <c r="G67" s="625"/>
      <c r="H67" s="319">
        <f>SUM(H60:H66)</f>
        <v>27560.03</v>
      </c>
    </row>
    <row r="68" spans="1:8">
      <c r="A68" s="615" t="s">
        <v>176</v>
      </c>
      <c r="B68" s="616"/>
      <c r="C68" s="616"/>
      <c r="D68" s="616"/>
      <c r="E68" s="616"/>
      <c r="F68" s="616"/>
      <c r="G68" s="626"/>
      <c r="H68" s="334">
        <f>+H59+H67</f>
        <v>37382.479999999996</v>
      </c>
    </row>
    <row r="69" spans="1:8">
      <c r="A69" s="335">
        <v>4</v>
      </c>
      <c r="B69" s="336" t="s">
        <v>177</v>
      </c>
      <c r="C69" s="337"/>
      <c r="D69" s="337"/>
      <c r="E69" s="609"/>
      <c r="F69" s="610"/>
      <c r="G69" s="611"/>
      <c r="H69" s="338">
        <f>H36+H68</f>
        <v>41562.117083045036</v>
      </c>
    </row>
    <row r="70" spans="1:8">
      <c r="A70" s="335">
        <v>5</v>
      </c>
      <c r="B70" s="336" t="s">
        <v>34</v>
      </c>
      <c r="C70" s="337"/>
      <c r="D70" s="337"/>
      <c r="E70" s="609"/>
      <c r="F70" s="610"/>
      <c r="G70" s="611"/>
      <c r="H70" s="339">
        <f>ROUND(H69+H36,2)</f>
        <v>45741.75</v>
      </c>
    </row>
    <row r="71" spans="1:8" ht="33.75">
      <c r="A71" s="335">
        <v>6</v>
      </c>
      <c r="B71" s="340" t="s">
        <v>13</v>
      </c>
      <c r="C71" s="341">
        <v>0.18</v>
      </c>
      <c r="D71" s="342" t="s">
        <v>178</v>
      </c>
      <c r="E71" s="343">
        <f>H70</f>
        <v>45741.75</v>
      </c>
      <c r="F71" s="344" t="s">
        <v>32</v>
      </c>
      <c r="G71" s="344">
        <v>0.18</v>
      </c>
      <c r="H71" s="334">
        <f>ROUND((H70*G71),2)</f>
        <v>8233.52</v>
      </c>
    </row>
    <row r="72" spans="1:8">
      <c r="A72" s="612" t="s">
        <v>179</v>
      </c>
      <c r="B72" s="613"/>
      <c r="C72" s="613"/>
      <c r="D72" s="613"/>
      <c r="E72" s="613"/>
      <c r="F72" s="613"/>
      <c r="G72" s="614"/>
      <c r="H72" s="345">
        <f>H70+H71</f>
        <v>53975.270000000004</v>
      </c>
    </row>
    <row r="73" spans="1:8">
      <c r="A73" s="225"/>
      <c r="B73" s="225"/>
      <c r="C73" s="225"/>
      <c r="D73" s="225"/>
      <c r="E73" s="225"/>
      <c r="F73" s="225"/>
      <c r="G73" s="225"/>
      <c r="H73" s="225"/>
    </row>
    <row r="74" spans="1:8">
      <c r="A74" s="225"/>
      <c r="B74" s="225"/>
      <c r="C74" s="225"/>
      <c r="D74" s="225"/>
      <c r="E74" s="225"/>
      <c r="F74" s="225"/>
      <c r="G74" s="225"/>
      <c r="H74" s="225"/>
    </row>
    <row r="75" spans="1:8">
      <c r="A75" s="225"/>
      <c r="B75" s="225"/>
      <c r="C75" s="225"/>
      <c r="D75" s="225"/>
      <c r="E75" s="225"/>
      <c r="F75" s="225"/>
      <c r="G75" s="225"/>
      <c r="H75" s="225"/>
    </row>
  </sheetData>
  <mergeCells count="27">
    <mergeCell ref="E70:G70"/>
    <mergeCell ref="A72:G72"/>
    <mergeCell ref="B2:C2"/>
    <mergeCell ref="B4:D4"/>
    <mergeCell ref="F4:O4"/>
    <mergeCell ref="B5:C5"/>
    <mergeCell ref="F5:O5"/>
    <mergeCell ref="B6:C6"/>
    <mergeCell ref="F6:O6"/>
    <mergeCell ref="A37:G37"/>
    <mergeCell ref="E38:G49"/>
    <mergeCell ref="E50:G59"/>
    <mergeCell ref="E60:G67"/>
    <mergeCell ref="A68:G68"/>
    <mergeCell ref="E69:G69"/>
    <mergeCell ref="E15:G15"/>
    <mergeCell ref="E16:G16"/>
    <mergeCell ref="E17:G23"/>
    <mergeCell ref="A24:G24"/>
    <mergeCell ref="E25:G35"/>
    <mergeCell ref="A36:G36"/>
    <mergeCell ref="B14:G14"/>
    <mergeCell ref="D3:H3"/>
    <mergeCell ref="A10:H10"/>
    <mergeCell ref="A11:H11"/>
    <mergeCell ref="B12:H12"/>
    <mergeCell ref="B13:G13"/>
  </mergeCells>
  <pageMargins left="0.31496062992125984" right="0.31496062992125984" top="0.74803149606299213" bottom="0.74803149606299213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Q32"/>
  <sheetViews>
    <sheetView workbookViewId="0">
      <selection activeCell="I4" sqref="I4:Q4"/>
    </sheetView>
  </sheetViews>
  <sheetFormatPr defaultRowHeight="15"/>
  <cols>
    <col min="1" max="1" width="3.28515625" style="226" customWidth="1"/>
    <col min="2" max="2" width="11.28515625" style="226" customWidth="1"/>
    <col min="3" max="3" width="20.7109375" style="226" customWidth="1"/>
    <col min="4" max="4" width="6.7109375" style="226" customWidth="1"/>
    <col min="5" max="5" width="2.28515625" style="226" customWidth="1"/>
    <col min="6" max="6" width="5.7109375" style="226" customWidth="1"/>
    <col min="7" max="7" width="2.28515625" style="226" customWidth="1"/>
    <col min="8" max="8" width="5.7109375" style="226" customWidth="1"/>
    <col min="9" max="9" width="2.28515625" style="226" customWidth="1"/>
    <col min="10" max="10" width="5.7109375" style="226" customWidth="1"/>
    <col min="11" max="11" width="2.28515625" style="226" customWidth="1"/>
    <col min="12" max="12" width="5.7109375" style="226" customWidth="1"/>
    <col min="13" max="13" width="2.28515625" style="226" customWidth="1"/>
    <col min="14" max="14" width="5.7109375" style="226" customWidth="1"/>
    <col min="15" max="15" width="5.140625" style="226" customWidth="1"/>
    <col min="16" max="16" width="5.7109375" style="226" customWidth="1"/>
    <col min="17" max="17" width="10" style="226" customWidth="1"/>
    <col min="18" max="16384" width="9.140625" style="226"/>
  </cols>
  <sheetData>
    <row r="1" spans="1:17" ht="15.75">
      <c r="A1" s="21"/>
      <c r="B1" s="25"/>
      <c r="C1" s="1"/>
      <c r="D1" s="1"/>
      <c r="E1" s="1"/>
      <c r="F1" s="1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1:17">
      <c r="A2" s="416"/>
      <c r="B2" s="415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3"/>
    </row>
    <row r="3" spans="1:17" ht="15.75">
      <c r="A3" s="22"/>
      <c r="B3" s="652" t="s">
        <v>102</v>
      </c>
      <c r="C3" s="652"/>
      <c r="D3" s="2"/>
      <c r="E3" s="2"/>
      <c r="F3" s="2"/>
      <c r="G3" s="2"/>
      <c r="H3" s="42" t="s">
        <v>260</v>
      </c>
      <c r="I3" s="3"/>
      <c r="J3" s="3"/>
      <c r="K3" s="3"/>
      <c r="L3" s="3"/>
      <c r="M3" s="3"/>
      <c r="N3" s="3"/>
      <c r="O3" s="3"/>
      <c r="P3" s="3"/>
      <c r="Q3" s="412"/>
    </row>
    <row r="4" spans="1:17">
      <c r="A4" s="22"/>
      <c r="B4" s="631"/>
      <c r="C4" s="631"/>
      <c r="D4" s="411"/>
      <c r="E4" s="411"/>
      <c r="F4" s="411"/>
      <c r="G4" s="411"/>
      <c r="H4" s="411"/>
      <c r="I4" s="631"/>
      <c r="J4" s="631"/>
      <c r="K4" s="631"/>
      <c r="L4" s="631"/>
      <c r="M4" s="631"/>
      <c r="N4" s="631"/>
      <c r="O4" s="631"/>
      <c r="P4" s="631"/>
      <c r="Q4" s="631"/>
    </row>
    <row r="5" spans="1:17">
      <c r="A5" s="22"/>
      <c r="B5" s="653" t="s">
        <v>98</v>
      </c>
      <c r="C5" s="653"/>
      <c r="D5" s="410"/>
      <c r="E5" s="410"/>
      <c r="F5" s="410"/>
      <c r="G5" s="410"/>
      <c r="H5" s="410"/>
      <c r="I5" s="409" t="s">
        <v>18</v>
      </c>
      <c r="J5" s="409"/>
      <c r="K5" s="409"/>
      <c r="L5" s="409"/>
      <c r="M5" s="409"/>
      <c r="N5" s="409"/>
      <c r="O5" s="409"/>
      <c r="P5" s="409"/>
      <c r="Q5" s="408"/>
    </row>
    <row r="6" spans="1:17">
      <c r="A6" s="22"/>
      <c r="B6" s="630" t="s">
        <v>121</v>
      </c>
      <c r="C6" s="630"/>
      <c r="D6" s="407"/>
      <c r="E6" s="407"/>
      <c r="F6" s="407"/>
      <c r="G6" s="407"/>
      <c r="H6" s="407"/>
      <c r="I6" s="631" t="s">
        <v>121</v>
      </c>
      <c r="J6" s="631"/>
      <c r="K6" s="631"/>
      <c r="L6" s="631"/>
      <c r="M6" s="631"/>
      <c r="N6" s="631"/>
      <c r="O6" s="631"/>
      <c r="P6" s="631"/>
      <c r="Q6" s="631"/>
    </row>
    <row r="7" spans="1:17">
      <c r="A7" s="406"/>
      <c r="B7" s="405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3"/>
    </row>
    <row r="8" spans="1:17">
      <c r="A8" s="632" t="s">
        <v>252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</row>
    <row r="9" spans="1:17">
      <c r="A9" s="645" t="s">
        <v>197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</row>
    <row r="10" spans="1:17">
      <c r="A10" s="402"/>
      <c r="B10" s="401"/>
      <c r="C10" s="400"/>
      <c r="D10" s="400"/>
      <c r="E10" s="400"/>
      <c r="F10" s="400"/>
      <c r="G10" s="400"/>
      <c r="H10" s="400"/>
      <c r="I10" s="399"/>
      <c r="J10" s="399"/>
      <c r="K10" s="399"/>
      <c r="L10" s="399"/>
      <c r="M10" s="399"/>
      <c r="N10" s="399"/>
      <c r="O10" s="399"/>
      <c r="P10" s="399"/>
      <c r="Q10" s="398"/>
    </row>
    <row r="11" spans="1:17">
      <c r="A11" s="646" t="s">
        <v>196</v>
      </c>
      <c r="B11" s="646"/>
      <c r="C11" s="646" t="s">
        <v>195</v>
      </c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</row>
    <row r="12" spans="1:17" ht="30" customHeight="1">
      <c r="A12" s="647" t="s">
        <v>16</v>
      </c>
      <c r="B12" s="647"/>
      <c r="C12" s="648" t="s">
        <v>244</v>
      </c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</row>
    <row r="13" spans="1:17" ht="67.5">
      <c r="A13" s="397" t="s">
        <v>0</v>
      </c>
      <c r="B13" s="396" t="s">
        <v>1</v>
      </c>
      <c r="C13" s="649" t="s">
        <v>2</v>
      </c>
      <c r="D13" s="650"/>
      <c r="E13" s="649" t="s">
        <v>3</v>
      </c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395" t="s">
        <v>4</v>
      </c>
    </row>
    <row r="14" spans="1:17">
      <c r="A14" s="394">
        <v>1</v>
      </c>
      <c r="B14" s="393">
        <v>2</v>
      </c>
      <c r="C14" s="634">
        <v>3</v>
      </c>
      <c r="D14" s="635"/>
      <c r="E14" s="636">
        <v>4</v>
      </c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392">
        <v>5</v>
      </c>
    </row>
    <row r="15" spans="1:17" ht="93" customHeight="1">
      <c r="A15" s="391" t="s">
        <v>5</v>
      </c>
      <c r="B15" s="390" t="s">
        <v>194</v>
      </c>
      <c r="C15" s="638" t="s">
        <v>193</v>
      </c>
      <c r="D15" s="639"/>
      <c r="E15" s="389" t="s">
        <v>19</v>
      </c>
      <c r="F15" s="388">
        <f>D16</f>
        <v>55.88</v>
      </c>
      <c r="G15" s="386" t="s">
        <v>20</v>
      </c>
      <c r="H15" s="386">
        <f>D18</f>
        <v>1.55</v>
      </c>
      <c r="I15" s="386" t="s">
        <v>10</v>
      </c>
      <c r="J15" s="388">
        <f>D17</f>
        <v>189.64</v>
      </c>
      <c r="K15" s="387" t="s">
        <v>21</v>
      </c>
      <c r="L15" s="385">
        <f>D22</f>
        <v>3.92</v>
      </c>
      <c r="M15" s="386" t="s">
        <v>10</v>
      </c>
      <c r="N15" s="385">
        <f>D20</f>
        <v>0.4</v>
      </c>
      <c r="O15" s="385" t="s">
        <v>10</v>
      </c>
      <c r="P15" s="385">
        <v>1.2</v>
      </c>
      <c r="Q15" s="384">
        <f>ROUND((F15+H15*J15)*L15*N15*P15,2)</f>
        <v>658.23</v>
      </c>
    </row>
    <row r="16" spans="1:17">
      <c r="A16" s="378"/>
      <c r="B16" s="377"/>
      <c r="C16" s="381" t="s">
        <v>192</v>
      </c>
      <c r="D16" s="383">
        <v>55.88</v>
      </c>
      <c r="E16" s="382"/>
      <c r="F16" s="376"/>
      <c r="G16" s="376"/>
      <c r="H16" s="376"/>
      <c r="I16" s="376"/>
      <c r="J16" s="376"/>
      <c r="K16" s="375"/>
      <c r="L16" s="374"/>
      <c r="M16" s="374"/>
      <c r="N16" s="374"/>
      <c r="O16" s="374"/>
      <c r="P16" s="374"/>
      <c r="Q16" s="373"/>
    </row>
    <row r="17" spans="1:17">
      <c r="A17" s="378"/>
      <c r="B17" s="377"/>
      <c r="C17" s="381" t="s">
        <v>191</v>
      </c>
      <c r="D17" s="369">
        <v>189.64</v>
      </c>
      <c r="E17" s="376"/>
      <c r="F17" s="376"/>
      <c r="G17" s="376"/>
      <c r="H17" s="375"/>
      <c r="I17" s="375"/>
      <c r="J17" s="375"/>
      <c r="K17" s="375"/>
      <c r="L17" s="374"/>
      <c r="M17" s="374"/>
      <c r="N17" s="374"/>
      <c r="O17" s="374"/>
      <c r="P17" s="374"/>
      <c r="Q17" s="373"/>
    </row>
    <row r="18" spans="1:17">
      <c r="A18" s="378"/>
      <c r="B18" s="377"/>
      <c r="C18" s="381" t="s">
        <v>190</v>
      </c>
      <c r="D18" s="381">
        <v>1.55</v>
      </c>
      <c r="E18" s="376"/>
      <c r="F18" s="376"/>
      <c r="G18" s="376"/>
      <c r="H18" s="375"/>
      <c r="I18" s="375"/>
      <c r="J18" s="375"/>
      <c r="K18" s="375"/>
      <c r="L18" s="374"/>
      <c r="M18" s="374"/>
      <c r="N18" s="374"/>
      <c r="O18" s="374"/>
      <c r="P18" s="374"/>
      <c r="Q18" s="373"/>
    </row>
    <row r="19" spans="1:17">
      <c r="A19" s="378"/>
      <c r="B19" s="377"/>
      <c r="C19" s="381" t="s">
        <v>189</v>
      </c>
      <c r="D19" s="381"/>
      <c r="E19" s="640"/>
      <c r="F19" s="641"/>
      <c r="G19" s="380"/>
      <c r="H19" s="380"/>
      <c r="I19" s="380"/>
      <c r="J19" s="380"/>
      <c r="K19" s="380"/>
      <c r="L19" s="379"/>
      <c r="M19" s="374"/>
      <c r="N19" s="374"/>
      <c r="O19" s="374"/>
      <c r="P19" s="374"/>
      <c r="Q19" s="373"/>
    </row>
    <row r="20" spans="1:17" ht="33.75">
      <c r="A20" s="378"/>
      <c r="B20" s="377"/>
      <c r="C20" s="370" t="s">
        <v>188</v>
      </c>
      <c r="D20" s="369">
        <v>0.4</v>
      </c>
      <c r="E20" s="376"/>
      <c r="F20" s="376"/>
      <c r="G20" s="376"/>
      <c r="H20" s="375"/>
      <c r="I20" s="375"/>
      <c r="J20" s="375"/>
      <c r="K20" s="375"/>
      <c r="L20" s="374"/>
      <c r="M20" s="374"/>
      <c r="N20" s="374"/>
      <c r="O20" s="374"/>
      <c r="P20" s="374"/>
      <c r="Q20" s="373"/>
    </row>
    <row r="21" spans="1:17" ht="45">
      <c r="A21" s="378"/>
      <c r="B21" s="377"/>
      <c r="C21" s="370" t="s">
        <v>198</v>
      </c>
      <c r="D21" s="369">
        <v>1.2</v>
      </c>
      <c r="E21" s="376"/>
      <c r="F21" s="376"/>
      <c r="G21" s="376"/>
      <c r="H21" s="375"/>
      <c r="I21" s="375"/>
      <c r="J21" s="375"/>
      <c r="K21" s="375"/>
      <c r="L21" s="374"/>
      <c r="M21" s="374"/>
      <c r="N21" s="374"/>
      <c r="O21" s="374"/>
      <c r="P21" s="374"/>
      <c r="Q21" s="373"/>
    </row>
    <row r="22" spans="1:17" ht="33.75">
      <c r="A22" s="372"/>
      <c r="B22" s="371"/>
      <c r="C22" s="436" t="s">
        <v>228</v>
      </c>
      <c r="D22" s="437">
        <v>3.92</v>
      </c>
      <c r="E22" s="358"/>
      <c r="F22" s="358"/>
      <c r="G22" s="358"/>
      <c r="H22" s="368"/>
      <c r="I22" s="368"/>
      <c r="J22" s="368"/>
      <c r="K22" s="368"/>
      <c r="L22" s="367"/>
      <c r="M22" s="367"/>
      <c r="N22" s="367"/>
      <c r="O22" s="367"/>
      <c r="P22" s="367"/>
      <c r="Q22" s="366"/>
    </row>
    <row r="23" spans="1:17">
      <c r="A23" s="355" t="s">
        <v>187</v>
      </c>
      <c r="B23" s="365"/>
      <c r="C23" s="642" t="s">
        <v>93</v>
      </c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356">
        <f>Q15</f>
        <v>658.23</v>
      </c>
    </row>
    <row r="24" spans="1:17">
      <c r="A24" s="355" t="s">
        <v>186</v>
      </c>
      <c r="B24" s="365"/>
      <c r="C24" s="364"/>
      <c r="D24" s="363"/>
      <c r="E24" s="351"/>
      <c r="F24" s="350"/>
      <c r="G24" s="350"/>
      <c r="H24" s="350"/>
      <c r="I24" s="644" t="s">
        <v>185</v>
      </c>
      <c r="J24" s="644"/>
      <c r="K24" s="644"/>
      <c r="L24" s="644"/>
      <c r="M24" s="644"/>
      <c r="N24" s="644"/>
      <c r="O24" s="644"/>
      <c r="P24" s="644"/>
      <c r="Q24" s="362">
        <f>Q23*1000</f>
        <v>658230</v>
      </c>
    </row>
    <row r="25" spans="1:17">
      <c r="A25" s="355" t="s">
        <v>6</v>
      </c>
      <c r="B25" s="354"/>
      <c r="C25" s="353" t="s">
        <v>13</v>
      </c>
      <c r="D25" s="361">
        <v>0.18</v>
      </c>
      <c r="E25" s="360"/>
      <c r="F25" s="359"/>
      <c r="G25" s="359"/>
      <c r="H25" s="358"/>
      <c r="I25" s="357"/>
      <c r="J25" s="357"/>
      <c r="K25" s="357"/>
      <c r="L25" s="357"/>
      <c r="M25" s="357"/>
      <c r="N25" s="357"/>
      <c r="O25" s="357"/>
      <c r="P25" s="357"/>
      <c r="Q25" s="356">
        <f>ROUND(Q24*0.18,2)</f>
        <v>118481.4</v>
      </c>
    </row>
    <row r="26" spans="1:17">
      <c r="A26" s="355" t="s">
        <v>7</v>
      </c>
      <c r="B26" s="354"/>
      <c r="C26" s="353"/>
      <c r="D26" s="352"/>
      <c r="E26" s="351"/>
      <c r="F26" s="350"/>
      <c r="G26" s="350"/>
      <c r="H26" s="350"/>
      <c r="I26" s="633" t="s">
        <v>184</v>
      </c>
      <c r="J26" s="633"/>
      <c r="K26" s="633"/>
      <c r="L26" s="633"/>
      <c r="M26" s="633"/>
      <c r="N26" s="633"/>
      <c r="O26" s="633"/>
      <c r="P26" s="633"/>
      <c r="Q26" s="349">
        <f>Q24+Q25</f>
        <v>776711.4</v>
      </c>
    </row>
    <row r="27" spans="1:17">
      <c r="Q27" s="346"/>
    </row>
    <row r="28" spans="1:17">
      <c r="B28" s="348" t="s">
        <v>183</v>
      </c>
      <c r="C28" s="346"/>
      <c r="D28" s="346" t="s">
        <v>181</v>
      </c>
      <c r="Q28" s="346"/>
    </row>
    <row r="29" spans="1:17">
      <c r="B29" s="225"/>
      <c r="C29" s="346"/>
      <c r="D29" s="346"/>
      <c r="Q29" s="346"/>
    </row>
    <row r="30" spans="1:17">
      <c r="B30" s="225"/>
      <c r="C30" s="346"/>
      <c r="D30" s="346"/>
      <c r="Q30" s="346"/>
    </row>
    <row r="31" spans="1:17">
      <c r="B31" s="347" t="s">
        <v>182</v>
      </c>
      <c r="C31" s="346"/>
      <c r="D31" s="346" t="s">
        <v>181</v>
      </c>
      <c r="Q31" s="346"/>
    </row>
    <row r="32" spans="1:17">
      <c r="Q32" s="346"/>
    </row>
  </sheetData>
  <mergeCells count="21">
    <mergeCell ref="G1:Q1"/>
    <mergeCell ref="B3:C3"/>
    <mergeCell ref="B4:C4"/>
    <mergeCell ref="I4:Q4"/>
    <mergeCell ref="B5:C5"/>
    <mergeCell ref="B6:C6"/>
    <mergeCell ref="I6:Q6"/>
    <mergeCell ref="A8:Q8"/>
    <mergeCell ref="I26:P26"/>
    <mergeCell ref="C14:D14"/>
    <mergeCell ref="E14:P14"/>
    <mergeCell ref="C15:D15"/>
    <mergeCell ref="E19:F19"/>
    <mergeCell ref="C23:P23"/>
    <mergeCell ref="I24:P24"/>
    <mergeCell ref="A9:Q9"/>
    <mergeCell ref="A11:Q11"/>
    <mergeCell ref="A12:B12"/>
    <mergeCell ref="C12:Q12"/>
    <mergeCell ref="C13:D13"/>
    <mergeCell ref="E13:P13"/>
  </mergeCells>
  <pageMargins left="0.31496062992125984" right="0.31496062992125984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34"/>
  <sheetViews>
    <sheetView tabSelected="1" view="pageBreakPreview" zoomScaleNormal="100" zoomScaleSheetLayoutView="100" workbookViewId="0">
      <selection activeCell="C9" sqref="C9"/>
    </sheetView>
  </sheetViews>
  <sheetFormatPr defaultRowHeight="39" customHeight="1"/>
  <cols>
    <col min="1" max="1" width="10.42578125" style="417" customWidth="1"/>
    <col min="2" max="2" width="13" style="417" customWidth="1"/>
    <col min="3" max="3" width="78.7109375" style="417" customWidth="1"/>
    <col min="4" max="5" width="9.140625" style="417"/>
    <col min="6" max="6" width="9.5703125" style="417" bestFit="1" customWidth="1"/>
    <col min="7" max="256" width="9.140625" style="417"/>
    <col min="257" max="257" width="10.42578125" style="417" customWidth="1"/>
    <col min="258" max="258" width="13" style="417" customWidth="1"/>
    <col min="259" max="259" width="70.28515625" style="417" customWidth="1"/>
    <col min="260" max="261" width="9.140625" style="417"/>
    <col min="262" max="262" width="9.5703125" style="417" bestFit="1" customWidth="1"/>
    <col min="263" max="512" width="9.140625" style="417"/>
    <col min="513" max="513" width="10.42578125" style="417" customWidth="1"/>
    <col min="514" max="514" width="13" style="417" customWidth="1"/>
    <col min="515" max="515" width="70.28515625" style="417" customWidth="1"/>
    <col min="516" max="517" width="9.140625" style="417"/>
    <col min="518" max="518" width="9.5703125" style="417" bestFit="1" customWidth="1"/>
    <col min="519" max="768" width="9.140625" style="417"/>
    <col min="769" max="769" width="10.42578125" style="417" customWidth="1"/>
    <col min="770" max="770" width="13" style="417" customWidth="1"/>
    <col min="771" max="771" width="70.28515625" style="417" customWidth="1"/>
    <col min="772" max="773" width="9.140625" style="417"/>
    <col min="774" max="774" width="9.5703125" style="417" bestFit="1" customWidth="1"/>
    <col min="775" max="1024" width="9.140625" style="417"/>
    <col min="1025" max="1025" width="10.42578125" style="417" customWidth="1"/>
    <col min="1026" max="1026" width="13" style="417" customWidth="1"/>
    <col min="1027" max="1027" width="70.28515625" style="417" customWidth="1"/>
    <col min="1028" max="1029" width="9.140625" style="417"/>
    <col min="1030" max="1030" width="9.5703125" style="417" bestFit="1" customWidth="1"/>
    <col min="1031" max="1280" width="9.140625" style="417"/>
    <col min="1281" max="1281" width="10.42578125" style="417" customWidth="1"/>
    <col min="1282" max="1282" width="13" style="417" customWidth="1"/>
    <col min="1283" max="1283" width="70.28515625" style="417" customWidth="1"/>
    <col min="1284" max="1285" width="9.140625" style="417"/>
    <col min="1286" max="1286" width="9.5703125" style="417" bestFit="1" customWidth="1"/>
    <col min="1287" max="1536" width="9.140625" style="417"/>
    <col min="1537" max="1537" width="10.42578125" style="417" customWidth="1"/>
    <col min="1538" max="1538" width="13" style="417" customWidth="1"/>
    <col min="1539" max="1539" width="70.28515625" style="417" customWidth="1"/>
    <col min="1540" max="1541" width="9.140625" style="417"/>
    <col min="1542" max="1542" width="9.5703125" style="417" bestFit="1" customWidth="1"/>
    <col min="1543" max="1792" width="9.140625" style="417"/>
    <col min="1793" max="1793" width="10.42578125" style="417" customWidth="1"/>
    <col min="1794" max="1794" width="13" style="417" customWidth="1"/>
    <col min="1795" max="1795" width="70.28515625" style="417" customWidth="1"/>
    <col min="1796" max="1797" width="9.140625" style="417"/>
    <col min="1798" max="1798" width="9.5703125" style="417" bestFit="1" customWidth="1"/>
    <col min="1799" max="2048" width="9.140625" style="417"/>
    <col min="2049" max="2049" width="10.42578125" style="417" customWidth="1"/>
    <col min="2050" max="2050" width="13" style="417" customWidth="1"/>
    <col min="2051" max="2051" width="70.28515625" style="417" customWidth="1"/>
    <col min="2052" max="2053" width="9.140625" style="417"/>
    <col min="2054" max="2054" width="9.5703125" style="417" bestFit="1" customWidth="1"/>
    <col min="2055" max="2304" width="9.140625" style="417"/>
    <col min="2305" max="2305" width="10.42578125" style="417" customWidth="1"/>
    <col min="2306" max="2306" width="13" style="417" customWidth="1"/>
    <col min="2307" max="2307" width="70.28515625" style="417" customWidth="1"/>
    <col min="2308" max="2309" width="9.140625" style="417"/>
    <col min="2310" max="2310" width="9.5703125" style="417" bestFit="1" customWidth="1"/>
    <col min="2311" max="2560" width="9.140625" style="417"/>
    <col min="2561" max="2561" width="10.42578125" style="417" customWidth="1"/>
    <col min="2562" max="2562" width="13" style="417" customWidth="1"/>
    <col min="2563" max="2563" width="70.28515625" style="417" customWidth="1"/>
    <col min="2564" max="2565" width="9.140625" style="417"/>
    <col min="2566" max="2566" width="9.5703125" style="417" bestFit="1" customWidth="1"/>
    <col min="2567" max="2816" width="9.140625" style="417"/>
    <col min="2817" max="2817" width="10.42578125" style="417" customWidth="1"/>
    <col min="2818" max="2818" width="13" style="417" customWidth="1"/>
    <col min="2819" max="2819" width="70.28515625" style="417" customWidth="1"/>
    <col min="2820" max="2821" width="9.140625" style="417"/>
    <col min="2822" max="2822" width="9.5703125" style="417" bestFit="1" customWidth="1"/>
    <col min="2823" max="3072" width="9.140625" style="417"/>
    <col min="3073" max="3073" width="10.42578125" style="417" customWidth="1"/>
    <col min="3074" max="3074" width="13" style="417" customWidth="1"/>
    <col min="3075" max="3075" width="70.28515625" style="417" customWidth="1"/>
    <col min="3076" max="3077" width="9.140625" style="417"/>
    <col min="3078" max="3078" width="9.5703125" style="417" bestFit="1" customWidth="1"/>
    <col min="3079" max="3328" width="9.140625" style="417"/>
    <col min="3329" max="3329" width="10.42578125" style="417" customWidth="1"/>
    <col min="3330" max="3330" width="13" style="417" customWidth="1"/>
    <col min="3331" max="3331" width="70.28515625" style="417" customWidth="1"/>
    <col min="3332" max="3333" width="9.140625" style="417"/>
    <col min="3334" max="3334" width="9.5703125" style="417" bestFit="1" customWidth="1"/>
    <col min="3335" max="3584" width="9.140625" style="417"/>
    <col min="3585" max="3585" width="10.42578125" style="417" customWidth="1"/>
    <col min="3586" max="3586" width="13" style="417" customWidth="1"/>
    <col min="3587" max="3587" width="70.28515625" style="417" customWidth="1"/>
    <col min="3588" max="3589" width="9.140625" style="417"/>
    <col min="3590" max="3590" width="9.5703125" style="417" bestFit="1" customWidth="1"/>
    <col min="3591" max="3840" width="9.140625" style="417"/>
    <col min="3841" max="3841" width="10.42578125" style="417" customWidth="1"/>
    <col min="3842" max="3842" width="13" style="417" customWidth="1"/>
    <col min="3843" max="3843" width="70.28515625" style="417" customWidth="1"/>
    <col min="3844" max="3845" width="9.140625" style="417"/>
    <col min="3846" max="3846" width="9.5703125" style="417" bestFit="1" customWidth="1"/>
    <col min="3847" max="4096" width="9.140625" style="417"/>
    <col min="4097" max="4097" width="10.42578125" style="417" customWidth="1"/>
    <col min="4098" max="4098" width="13" style="417" customWidth="1"/>
    <col min="4099" max="4099" width="70.28515625" style="417" customWidth="1"/>
    <col min="4100" max="4101" width="9.140625" style="417"/>
    <col min="4102" max="4102" width="9.5703125" style="417" bestFit="1" customWidth="1"/>
    <col min="4103" max="4352" width="9.140625" style="417"/>
    <col min="4353" max="4353" width="10.42578125" style="417" customWidth="1"/>
    <col min="4354" max="4354" width="13" style="417" customWidth="1"/>
    <col min="4355" max="4355" width="70.28515625" style="417" customWidth="1"/>
    <col min="4356" max="4357" width="9.140625" style="417"/>
    <col min="4358" max="4358" width="9.5703125" style="417" bestFit="1" customWidth="1"/>
    <col min="4359" max="4608" width="9.140625" style="417"/>
    <col min="4609" max="4609" width="10.42578125" style="417" customWidth="1"/>
    <col min="4610" max="4610" width="13" style="417" customWidth="1"/>
    <col min="4611" max="4611" width="70.28515625" style="417" customWidth="1"/>
    <col min="4612" max="4613" width="9.140625" style="417"/>
    <col min="4614" max="4614" width="9.5703125" style="417" bestFit="1" customWidth="1"/>
    <col min="4615" max="4864" width="9.140625" style="417"/>
    <col min="4865" max="4865" width="10.42578125" style="417" customWidth="1"/>
    <col min="4866" max="4866" width="13" style="417" customWidth="1"/>
    <col min="4867" max="4867" width="70.28515625" style="417" customWidth="1"/>
    <col min="4868" max="4869" width="9.140625" style="417"/>
    <col min="4870" max="4870" width="9.5703125" style="417" bestFit="1" customWidth="1"/>
    <col min="4871" max="5120" width="9.140625" style="417"/>
    <col min="5121" max="5121" width="10.42578125" style="417" customWidth="1"/>
    <col min="5122" max="5122" width="13" style="417" customWidth="1"/>
    <col min="5123" max="5123" width="70.28515625" style="417" customWidth="1"/>
    <col min="5124" max="5125" width="9.140625" style="417"/>
    <col min="5126" max="5126" width="9.5703125" style="417" bestFit="1" customWidth="1"/>
    <col min="5127" max="5376" width="9.140625" style="417"/>
    <col min="5377" max="5377" width="10.42578125" style="417" customWidth="1"/>
    <col min="5378" max="5378" width="13" style="417" customWidth="1"/>
    <col min="5379" max="5379" width="70.28515625" style="417" customWidth="1"/>
    <col min="5380" max="5381" width="9.140625" style="417"/>
    <col min="5382" max="5382" width="9.5703125" style="417" bestFit="1" customWidth="1"/>
    <col min="5383" max="5632" width="9.140625" style="417"/>
    <col min="5633" max="5633" width="10.42578125" style="417" customWidth="1"/>
    <col min="5634" max="5634" width="13" style="417" customWidth="1"/>
    <col min="5635" max="5635" width="70.28515625" style="417" customWidth="1"/>
    <col min="5636" max="5637" width="9.140625" style="417"/>
    <col min="5638" max="5638" width="9.5703125" style="417" bestFit="1" customWidth="1"/>
    <col min="5639" max="5888" width="9.140625" style="417"/>
    <col min="5889" max="5889" width="10.42578125" style="417" customWidth="1"/>
    <col min="5890" max="5890" width="13" style="417" customWidth="1"/>
    <col min="5891" max="5891" width="70.28515625" style="417" customWidth="1"/>
    <col min="5892" max="5893" width="9.140625" style="417"/>
    <col min="5894" max="5894" width="9.5703125" style="417" bestFit="1" customWidth="1"/>
    <col min="5895" max="6144" width="9.140625" style="417"/>
    <col min="6145" max="6145" width="10.42578125" style="417" customWidth="1"/>
    <col min="6146" max="6146" width="13" style="417" customWidth="1"/>
    <col min="6147" max="6147" width="70.28515625" style="417" customWidth="1"/>
    <col min="6148" max="6149" width="9.140625" style="417"/>
    <col min="6150" max="6150" width="9.5703125" style="417" bestFit="1" customWidth="1"/>
    <col min="6151" max="6400" width="9.140625" style="417"/>
    <col min="6401" max="6401" width="10.42578125" style="417" customWidth="1"/>
    <col min="6402" max="6402" width="13" style="417" customWidth="1"/>
    <col min="6403" max="6403" width="70.28515625" style="417" customWidth="1"/>
    <col min="6404" max="6405" width="9.140625" style="417"/>
    <col min="6406" max="6406" width="9.5703125" style="417" bestFit="1" customWidth="1"/>
    <col min="6407" max="6656" width="9.140625" style="417"/>
    <col min="6657" max="6657" width="10.42578125" style="417" customWidth="1"/>
    <col min="6658" max="6658" width="13" style="417" customWidth="1"/>
    <col min="6659" max="6659" width="70.28515625" style="417" customWidth="1"/>
    <col min="6660" max="6661" width="9.140625" style="417"/>
    <col min="6662" max="6662" width="9.5703125" style="417" bestFit="1" customWidth="1"/>
    <col min="6663" max="6912" width="9.140625" style="417"/>
    <col min="6913" max="6913" width="10.42578125" style="417" customWidth="1"/>
    <col min="6914" max="6914" width="13" style="417" customWidth="1"/>
    <col min="6915" max="6915" width="70.28515625" style="417" customWidth="1"/>
    <col min="6916" max="6917" width="9.140625" style="417"/>
    <col min="6918" max="6918" width="9.5703125" style="417" bestFit="1" customWidth="1"/>
    <col min="6919" max="7168" width="9.140625" style="417"/>
    <col min="7169" max="7169" width="10.42578125" style="417" customWidth="1"/>
    <col min="7170" max="7170" width="13" style="417" customWidth="1"/>
    <col min="7171" max="7171" width="70.28515625" style="417" customWidth="1"/>
    <col min="7172" max="7173" width="9.140625" style="417"/>
    <col min="7174" max="7174" width="9.5703125" style="417" bestFit="1" customWidth="1"/>
    <col min="7175" max="7424" width="9.140625" style="417"/>
    <col min="7425" max="7425" width="10.42578125" style="417" customWidth="1"/>
    <col min="7426" max="7426" width="13" style="417" customWidth="1"/>
    <col min="7427" max="7427" width="70.28515625" style="417" customWidth="1"/>
    <col min="7428" max="7429" width="9.140625" style="417"/>
    <col min="7430" max="7430" width="9.5703125" style="417" bestFit="1" customWidth="1"/>
    <col min="7431" max="7680" width="9.140625" style="417"/>
    <col min="7681" max="7681" width="10.42578125" style="417" customWidth="1"/>
    <col min="7682" max="7682" width="13" style="417" customWidth="1"/>
    <col min="7683" max="7683" width="70.28515625" style="417" customWidth="1"/>
    <col min="7684" max="7685" width="9.140625" style="417"/>
    <col min="7686" max="7686" width="9.5703125" style="417" bestFit="1" customWidth="1"/>
    <col min="7687" max="7936" width="9.140625" style="417"/>
    <col min="7937" max="7937" width="10.42578125" style="417" customWidth="1"/>
    <col min="7938" max="7938" width="13" style="417" customWidth="1"/>
    <col min="7939" max="7939" width="70.28515625" style="417" customWidth="1"/>
    <col min="7940" max="7941" width="9.140625" style="417"/>
    <col min="7942" max="7942" width="9.5703125" style="417" bestFit="1" customWidth="1"/>
    <col min="7943" max="8192" width="9.140625" style="417"/>
    <col min="8193" max="8193" width="10.42578125" style="417" customWidth="1"/>
    <col min="8194" max="8194" width="13" style="417" customWidth="1"/>
    <col min="8195" max="8195" width="70.28515625" style="417" customWidth="1"/>
    <col min="8196" max="8197" width="9.140625" style="417"/>
    <col min="8198" max="8198" width="9.5703125" style="417" bestFit="1" customWidth="1"/>
    <col min="8199" max="8448" width="9.140625" style="417"/>
    <col min="8449" max="8449" width="10.42578125" style="417" customWidth="1"/>
    <col min="8450" max="8450" width="13" style="417" customWidth="1"/>
    <col min="8451" max="8451" width="70.28515625" style="417" customWidth="1"/>
    <col min="8452" max="8453" width="9.140625" style="417"/>
    <col min="8454" max="8454" width="9.5703125" style="417" bestFit="1" customWidth="1"/>
    <col min="8455" max="8704" width="9.140625" style="417"/>
    <col min="8705" max="8705" width="10.42578125" style="417" customWidth="1"/>
    <col min="8706" max="8706" width="13" style="417" customWidth="1"/>
    <col min="8707" max="8707" width="70.28515625" style="417" customWidth="1"/>
    <col min="8708" max="8709" width="9.140625" style="417"/>
    <col min="8710" max="8710" width="9.5703125" style="417" bestFit="1" customWidth="1"/>
    <col min="8711" max="8960" width="9.140625" style="417"/>
    <col min="8961" max="8961" width="10.42578125" style="417" customWidth="1"/>
    <col min="8962" max="8962" width="13" style="417" customWidth="1"/>
    <col min="8963" max="8963" width="70.28515625" style="417" customWidth="1"/>
    <col min="8964" max="8965" width="9.140625" style="417"/>
    <col min="8966" max="8966" width="9.5703125" style="417" bestFit="1" customWidth="1"/>
    <col min="8967" max="9216" width="9.140625" style="417"/>
    <col min="9217" max="9217" width="10.42578125" style="417" customWidth="1"/>
    <col min="9218" max="9218" width="13" style="417" customWidth="1"/>
    <col min="9219" max="9219" width="70.28515625" style="417" customWidth="1"/>
    <col min="9220" max="9221" width="9.140625" style="417"/>
    <col min="9222" max="9222" width="9.5703125" style="417" bestFit="1" customWidth="1"/>
    <col min="9223" max="9472" width="9.140625" style="417"/>
    <col min="9473" max="9473" width="10.42578125" style="417" customWidth="1"/>
    <col min="9474" max="9474" width="13" style="417" customWidth="1"/>
    <col min="9475" max="9475" width="70.28515625" style="417" customWidth="1"/>
    <col min="9476" max="9477" width="9.140625" style="417"/>
    <col min="9478" max="9478" width="9.5703125" style="417" bestFit="1" customWidth="1"/>
    <col min="9479" max="9728" width="9.140625" style="417"/>
    <col min="9729" max="9729" width="10.42578125" style="417" customWidth="1"/>
    <col min="9730" max="9730" width="13" style="417" customWidth="1"/>
    <col min="9731" max="9731" width="70.28515625" style="417" customWidth="1"/>
    <col min="9732" max="9733" width="9.140625" style="417"/>
    <col min="9734" max="9734" width="9.5703125" style="417" bestFit="1" customWidth="1"/>
    <col min="9735" max="9984" width="9.140625" style="417"/>
    <col min="9985" max="9985" width="10.42578125" style="417" customWidth="1"/>
    <col min="9986" max="9986" width="13" style="417" customWidth="1"/>
    <col min="9987" max="9987" width="70.28515625" style="417" customWidth="1"/>
    <col min="9988" max="9989" width="9.140625" style="417"/>
    <col min="9990" max="9990" width="9.5703125" style="417" bestFit="1" customWidth="1"/>
    <col min="9991" max="10240" width="9.140625" style="417"/>
    <col min="10241" max="10241" width="10.42578125" style="417" customWidth="1"/>
    <col min="10242" max="10242" width="13" style="417" customWidth="1"/>
    <col min="10243" max="10243" width="70.28515625" style="417" customWidth="1"/>
    <col min="10244" max="10245" width="9.140625" style="417"/>
    <col min="10246" max="10246" width="9.5703125" style="417" bestFit="1" customWidth="1"/>
    <col min="10247" max="10496" width="9.140625" style="417"/>
    <col min="10497" max="10497" width="10.42578125" style="417" customWidth="1"/>
    <col min="10498" max="10498" width="13" style="417" customWidth="1"/>
    <col min="10499" max="10499" width="70.28515625" style="417" customWidth="1"/>
    <col min="10500" max="10501" width="9.140625" style="417"/>
    <col min="10502" max="10502" width="9.5703125" style="417" bestFit="1" customWidth="1"/>
    <col min="10503" max="10752" width="9.140625" style="417"/>
    <col min="10753" max="10753" width="10.42578125" style="417" customWidth="1"/>
    <col min="10754" max="10754" width="13" style="417" customWidth="1"/>
    <col min="10755" max="10755" width="70.28515625" style="417" customWidth="1"/>
    <col min="10756" max="10757" width="9.140625" style="417"/>
    <col min="10758" max="10758" width="9.5703125" style="417" bestFit="1" customWidth="1"/>
    <col min="10759" max="11008" width="9.140625" style="417"/>
    <col min="11009" max="11009" width="10.42578125" style="417" customWidth="1"/>
    <col min="11010" max="11010" width="13" style="417" customWidth="1"/>
    <col min="11011" max="11011" width="70.28515625" style="417" customWidth="1"/>
    <col min="11012" max="11013" width="9.140625" style="417"/>
    <col min="11014" max="11014" width="9.5703125" style="417" bestFit="1" customWidth="1"/>
    <col min="11015" max="11264" width="9.140625" style="417"/>
    <col min="11265" max="11265" width="10.42578125" style="417" customWidth="1"/>
    <col min="11266" max="11266" width="13" style="417" customWidth="1"/>
    <col min="11267" max="11267" width="70.28515625" style="417" customWidth="1"/>
    <col min="11268" max="11269" width="9.140625" style="417"/>
    <col min="11270" max="11270" width="9.5703125" style="417" bestFit="1" customWidth="1"/>
    <col min="11271" max="11520" width="9.140625" style="417"/>
    <col min="11521" max="11521" width="10.42578125" style="417" customWidth="1"/>
    <col min="11522" max="11522" width="13" style="417" customWidth="1"/>
    <col min="11523" max="11523" width="70.28515625" style="417" customWidth="1"/>
    <col min="11524" max="11525" width="9.140625" style="417"/>
    <col min="11526" max="11526" width="9.5703125" style="417" bestFit="1" customWidth="1"/>
    <col min="11527" max="11776" width="9.140625" style="417"/>
    <col min="11777" max="11777" width="10.42578125" style="417" customWidth="1"/>
    <col min="11778" max="11778" width="13" style="417" customWidth="1"/>
    <col min="11779" max="11779" width="70.28515625" style="417" customWidth="1"/>
    <col min="11780" max="11781" width="9.140625" style="417"/>
    <col min="11782" max="11782" width="9.5703125" style="417" bestFit="1" customWidth="1"/>
    <col min="11783" max="12032" width="9.140625" style="417"/>
    <col min="12033" max="12033" width="10.42578125" style="417" customWidth="1"/>
    <col min="12034" max="12034" width="13" style="417" customWidth="1"/>
    <col min="12035" max="12035" width="70.28515625" style="417" customWidth="1"/>
    <col min="12036" max="12037" width="9.140625" style="417"/>
    <col min="12038" max="12038" width="9.5703125" style="417" bestFit="1" customWidth="1"/>
    <col min="12039" max="12288" width="9.140625" style="417"/>
    <col min="12289" max="12289" width="10.42578125" style="417" customWidth="1"/>
    <col min="12290" max="12290" width="13" style="417" customWidth="1"/>
    <col min="12291" max="12291" width="70.28515625" style="417" customWidth="1"/>
    <col min="12292" max="12293" width="9.140625" style="417"/>
    <col min="12294" max="12294" width="9.5703125" style="417" bestFit="1" customWidth="1"/>
    <col min="12295" max="12544" width="9.140625" style="417"/>
    <col min="12545" max="12545" width="10.42578125" style="417" customWidth="1"/>
    <col min="12546" max="12546" width="13" style="417" customWidth="1"/>
    <col min="12547" max="12547" width="70.28515625" style="417" customWidth="1"/>
    <col min="12548" max="12549" width="9.140625" style="417"/>
    <col min="12550" max="12550" width="9.5703125" style="417" bestFit="1" customWidth="1"/>
    <col min="12551" max="12800" width="9.140625" style="417"/>
    <col min="12801" max="12801" width="10.42578125" style="417" customWidth="1"/>
    <col min="12802" max="12802" width="13" style="417" customWidth="1"/>
    <col min="12803" max="12803" width="70.28515625" style="417" customWidth="1"/>
    <col min="12804" max="12805" width="9.140625" style="417"/>
    <col min="12806" max="12806" width="9.5703125" style="417" bestFit="1" customWidth="1"/>
    <col min="12807" max="13056" width="9.140625" style="417"/>
    <col min="13057" max="13057" width="10.42578125" style="417" customWidth="1"/>
    <col min="13058" max="13058" width="13" style="417" customWidth="1"/>
    <col min="13059" max="13059" width="70.28515625" style="417" customWidth="1"/>
    <col min="13060" max="13061" width="9.140625" style="417"/>
    <col min="13062" max="13062" width="9.5703125" style="417" bestFit="1" customWidth="1"/>
    <col min="13063" max="13312" width="9.140625" style="417"/>
    <col min="13313" max="13313" width="10.42578125" style="417" customWidth="1"/>
    <col min="13314" max="13314" width="13" style="417" customWidth="1"/>
    <col min="13315" max="13315" width="70.28515625" style="417" customWidth="1"/>
    <col min="13316" max="13317" width="9.140625" style="417"/>
    <col min="13318" max="13318" width="9.5703125" style="417" bestFit="1" customWidth="1"/>
    <col min="13319" max="13568" width="9.140625" style="417"/>
    <col min="13569" max="13569" width="10.42578125" style="417" customWidth="1"/>
    <col min="13570" max="13570" width="13" style="417" customWidth="1"/>
    <col min="13571" max="13571" width="70.28515625" style="417" customWidth="1"/>
    <col min="13572" max="13573" width="9.140625" style="417"/>
    <col min="13574" max="13574" width="9.5703125" style="417" bestFit="1" customWidth="1"/>
    <col min="13575" max="13824" width="9.140625" style="417"/>
    <col min="13825" max="13825" width="10.42578125" style="417" customWidth="1"/>
    <col min="13826" max="13826" width="13" style="417" customWidth="1"/>
    <col min="13827" max="13827" width="70.28515625" style="417" customWidth="1"/>
    <col min="13828" max="13829" width="9.140625" style="417"/>
    <col min="13830" max="13830" width="9.5703125" style="417" bestFit="1" customWidth="1"/>
    <col min="13831" max="14080" width="9.140625" style="417"/>
    <col min="14081" max="14081" width="10.42578125" style="417" customWidth="1"/>
    <col min="14082" max="14082" width="13" style="417" customWidth="1"/>
    <col min="14083" max="14083" width="70.28515625" style="417" customWidth="1"/>
    <col min="14084" max="14085" width="9.140625" style="417"/>
    <col min="14086" max="14086" width="9.5703125" style="417" bestFit="1" customWidth="1"/>
    <col min="14087" max="14336" width="9.140625" style="417"/>
    <col min="14337" max="14337" width="10.42578125" style="417" customWidth="1"/>
    <col min="14338" max="14338" width="13" style="417" customWidth="1"/>
    <col min="14339" max="14339" width="70.28515625" style="417" customWidth="1"/>
    <col min="14340" max="14341" width="9.140625" style="417"/>
    <col min="14342" max="14342" width="9.5703125" style="417" bestFit="1" customWidth="1"/>
    <col min="14343" max="14592" width="9.140625" style="417"/>
    <col min="14593" max="14593" width="10.42578125" style="417" customWidth="1"/>
    <col min="14594" max="14594" width="13" style="417" customWidth="1"/>
    <col min="14595" max="14595" width="70.28515625" style="417" customWidth="1"/>
    <col min="14596" max="14597" width="9.140625" style="417"/>
    <col min="14598" max="14598" width="9.5703125" style="417" bestFit="1" customWidth="1"/>
    <col min="14599" max="14848" width="9.140625" style="417"/>
    <col min="14849" max="14849" width="10.42578125" style="417" customWidth="1"/>
    <col min="14850" max="14850" width="13" style="417" customWidth="1"/>
    <col min="14851" max="14851" width="70.28515625" style="417" customWidth="1"/>
    <col min="14852" max="14853" width="9.140625" style="417"/>
    <col min="14854" max="14854" width="9.5703125" style="417" bestFit="1" customWidth="1"/>
    <col min="14855" max="15104" width="9.140625" style="417"/>
    <col min="15105" max="15105" width="10.42578125" style="417" customWidth="1"/>
    <col min="15106" max="15106" width="13" style="417" customWidth="1"/>
    <col min="15107" max="15107" width="70.28515625" style="417" customWidth="1"/>
    <col min="15108" max="15109" width="9.140625" style="417"/>
    <col min="15110" max="15110" width="9.5703125" style="417" bestFit="1" customWidth="1"/>
    <col min="15111" max="15360" width="9.140625" style="417"/>
    <col min="15361" max="15361" width="10.42578125" style="417" customWidth="1"/>
    <col min="15362" max="15362" width="13" style="417" customWidth="1"/>
    <col min="15363" max="15363" width="70.28515625" style="417" customWidth="1"/>
    <col min="15364" max="15365" width="9.140625" style="417"/>
    <col min="15366" max="15366" width="9.5703125" style="417" bestFit="1" customWidth="1"/>
    <col min="15367" max="15616" width="9.140625" style="417"/>
    <col min="15617" max="15617" width="10.42578125" style="417" customWidth="1"/>
    <col min="15618" max="15618" width="13" style="417" customWidth="1"/>
    <col min="15619" max="15619" width="70.28515625" style="417" customWidth="1"/>
    <col min="15620" max="15621" width="9.140625" style="417"/>
    <col min="15622" max="15622" width="9.5703125" style="417" bestFit="1" customWidth="1"/>
    <col min="15623" max="15872" width="9.140625" style="417"/>
    <col min="15873" max="15873" width="10.42578125" style="417" customWidth="1"/>
    <col min="15874" max="15874" width="13" style="417" customWidth="1"/>
    <col min="15875" max="15875" width="70.28515625" style="417" customWidth="1"/>
    <col min="15876" max="15877" width="9.140625" style="417"/>
    <col min="15878" max="15878" width="9.5703125" style="417" bestFit="1" customWidth="1"/>
    <col min="15879" max="16128" width="9.140625" style="417"/>
    <col min="16129" max="16129" width="10.42578125" style="417" customWidth="1"/>
    <col min="16130" max="16130" width="13" style="417" customWidth="1"/>
    <col min="16131" max="16131" width="70.28515625" style="417" customWidth="1"/>
    <col min="16132" max="16133" width="9.140625" style="417"/>
    <col min="16134" max="16134" width="9.5703125" style="417" bestFit="1" customWidth="1"/>
    <col min="16135" max="16384" width="9.140625" style="417"/>
  </cols>
  <sheetData>
    <row r="1" spans="1:6" ht="18" customHeight="1">
      <c r="A1" s="180" t="s">
        <v>102</v>
      </c>
      <c r="B1" s="180"/>
      <c r="C1" s="197" t="s">
        <v>260</v>
      </c>
      <c r="D1" s="197"/>
      <c r="E1" s="197"/>
      <c r="F1" s="197"/>
    </row>
    <row r="2" spans="1:6" ht="18" customHeight="1">
      <c r="A2" s="418"/>
      <c r="B2" s="418"/>
      <c r="C2" s="419"/>
      <c r="D2" s="419"/>
      <c r="E2" s="419"/>
      <c r="F2" s="419"/>
    </row>
    <row r="3" spans="1:6" ht="18" customHeight="1">
      <c r="A3" s="418"/>
      <c r="B3" s="418"/>
      <c r="C3" s="419"/>
      <c r="D3" s="419"/>
      <c r="E3" s="419"/>
      <c r="F3" s="419"/>
    </row>
    <row r="4" spans="1:6" ht="18" customHeight="1">
      <c r="A4" s="180" t="s">
        <v>180</v>
      </c>
      <c r="B4" s="180"/>
      <c r="C4" s="197" t="s">
        <v>225</v>
      </c>
      <c r="D4" s="197"/>
      <c r="E4" s="197"/>
      <c r="F4" s="197"/>
    </row>
    <row r="5" spans="1:6" ht="18" customHeight="1">
      <c r="A5" s="180" t="s">
        <v>227</v>
      </c>
      <c r="B5" s="180"/>
      <c r="C5" s="197" t="s">
        <v>226</v>
      </c>
      <c r="D5" s="197"/>
      <c r="E5" s="197"/>
      <c r="F5" s="197"/>
    </row>
    <row r="6" spans="1:6" ht="18.75" customHeight="1"/>
    <row r="7" spans="1:6" ht="33" customHeight="1">
      <c r="A7" s="654" t="s">
        <v>257</v>
      </c>
      <c r="B7" s="655"/>
      <c r="C7" s="655"/>
    </row>
    <row r="8" spans="1:6" ht="42" customHeight="1">
      <c r="A8" s="656" t="s">
        <v>258</v>
      </c>
      <c r="B8" s="657"/>
      <c r="C8" s="657"/>
    </row>
    <row r="9" spans="1:6" ht="20.25" customHeight="1">
      <c r="A9" s="488" t="s">
        <v>200</v>
      </c>
      <c r="B9" s="489">
        <f>'См № 1 ПИР'!R30/1.18</f>
        <v>3449116</v>
      </c>
      <c r="C9" s="490" t="s">
        <v>253</v>
      </c>
    </row>
    <row r="10" spans="1:6" ht="20.25" customHeight="1">
      <c r="A10" s="485"/>
      <c r="B10" s="487" t="s">
        <v>230</v>
      </c>
      <c r="C10" s="486" t="s">
        <v>201</v>
      </c>
    </row>
    <row r="11" spans="1:6" ht="20.25" customHeight="1">
      <c r="A11" s="420" t="s">
        <v>202</v>
      </c>
      <c r="B11" s="440">
        <v>3.92</v>
      </c>
      <c r="C11" s="422" t="s">
        <v>203</v>
      </c>
    </row>
    <row r="12" spans="1:6" ht="20.25" customHeight="1">
      <c r="A12" s="420" t="s">
        <v>204</v>
      </c>
      <c r="B12" s="438">
        <f>B9/B11</f>
        <v>879876.53061224497</v>
      </c>
      <c r="C12" s="421" t="s">
        <v>254</v>
      </c>
      <c r="F12" s="423"/>
    </row>
    <row r="13" spans="1:6" ht="20.25" customHeight="1">
      <c r="A13" s="420" t="s">
        <v>205</v>
      </c>
      <c r="B13" s="438">
        <f>(369588.43+'Геология '!N51)/1.18</f>
        <v>774628.72389830509</v>
      </c>
      <c r="C13" s="421" t="s">
        <v>206</v>
      </c>
    </row>
    <row r="14" spans="1:6" ht="20.25" customHeight="1">
      <c r="A14" s="420"/>
      <c r="B14" s="439" t="s">
        <v>230</v>
      </c>
      <c r="C14" s="421" t="s">
        <v>207</v>
      </c>
    </row>
    <row r="15" spans="1:6" ht="20.25" customHeight="1">
      <c r="A15" s="420" t="s">
        <v>202</v>
      </c>
      <c r="B15" s="440">
        <v>3.93</v>
      </c>
      <c r="C15" s="422" t="s">
        <v>208</v>
      </c>
    </row>
    <row r="16" spans="1:6" ht="20.25" customHeight="1">
      <c r="A16" s="420" t="s">
        <v>209</v>
      </c>
      <c r="B16" s="438">
        <f>B13/B15</f>
        <v>197106.54552119723</v>
      </c>
      <c r="C16" s="421" t="s">
        <v>255</v>
      </c>
    </row>
    <row r="17" spans="1:7" ht="20.25" customHeight="1">
      <c r="A17" s="424" t="s">
        <v>210</v>
      </c>
      <c r="B17" s="441">
        <v>3.73</v>
      </c>
      <c r="C17" s="425" t="s">
        <v>211</v>
      </c>
      <c r="D17" s="426"/>
      <c r="E17" s="426"/>
      <c r="F17" s="426"/>
      <c r="G17" s="426"/>
    </row>
    <row r="18" spans="1:7" ht="30" customHeight="1">
      <c r="A18" s="424" t="s">
        <v>210</v>
      </c>
      <c r="B18" s="441">
        <v>3.73</v>
      </c>
      <c r="C18" s="427" t="s">
        <v>256</v>
      </c>
      <c r="D18" s="426"/>
      <c r="E18" s="426"/>
      <c r="F18" s="426"/>
      <c r="G18" s="426"/>
    </row>
    <row r="19" spans="1:7" ht="18.75" customHeight="1">
      <c r="A19" s="424"/>
      <c r="B19" s="438">
        <f>(B12+B16)/1000000</f>
        <v>1.076983076133442</v>
      </c>
      <c r="C19" s="421" t="s">
        <v>212</v>
      </c>
    </row>
    <row r="20" spans="1:7" ht="41.25" customHeight="1">
      <c r="A20" s="420" t="s">
        <v>213</v>
      </c>
      <c r="B20" s="442">
        <v>0.29249999999999998</v>
      </c>
      <c r="C20" s="421" t="s">
        <v>214</v>
      </c>
    </row>
    <row r="21" spans="1:7" ht="18.75" customHeight="1">
      <c r="A21" s="420" t="s">
        <v>13</v>
      </c>
      <c r="B21" s="440">
        <v>18</v>
      </c>
      <c r="C21" s="421" t="s">
        <v>215</v>
      </c>
    </row>
    <row r="22" spans="1:7" ht="27.75" customHeight="1">
      <c r="A22" s="420" t="s">
        <v>216</v>
      </c>
      <c r="B22" s="440">
        <v>1</v>
      </c>
      <c r="C22" s="421" t="s">
        <v>217</v>
      </c>
    </row>
    <row r="23" spans="1:7" ht="22.5" customHeight="1">
      <c r="A23" s="428" t="s">
        <v>218</v>
      </c>
      <c r="B23" s="440">
        <v>1</v>
      </c>
      <c r="C23" s="422" t="s">
        <v>219</v>
      </c>
    </row>
    <row r="24" spans="1:7" ht="26.25" customHeight="1">
      <c r="A24" s="429" t="s">
        <v>220</v>
      </c>
      <c r="B24" s="443">
        <f>(B12*B17+B16*B18)*B20*B22*B23+0.01</f>
        <v>1175015.4706384887</v>
      </c>
      <c r="C24" s="421" t="s">
        <v>221</v>
      </c>
    </row>
    <row r="25" spans="1:7" ht="26.25" customHeight="1">
      <c r="A25" s="430" t="s">
        <v>13</v>
      </c>
      <c r="B25" s="444">
        <f>B24*B21/100-0.01</f>
        <v>211502.77471492797</v>
      </c>
      <c r="C25" s="421" t="s">
        <v>222</v>
      </c>
    </row>
    <row r="26" spans="1:7" ht="26.25" customHeight="1">
      <c r="A26" s="431" t="s">
        <v>33</v>
      </c>
      <c r="B26" s="445">
        <f>B24+B25</f>
        <v>1386518.2453534165</v>
      </c>
      <c r="C26" s="432" t="s">
        <v>223</v>
      </c>
    </row>
    <row r="27" spans="1:7" ht="10.5" customHeight="1">
      <c r="A27" s="433"/>
      <c r="B27" s="434"/>
      <c r="C27" s="433"/>
    </row>
    <row r="28" spans="1:7" ht="19.5" customHeight="1">
      <c r="A28" s="435" t="s">
        <v>224</v>
      </c>
      <c r="B28" s="434"/>
      <c r="C28" s="433"/>
    </row>
    <row r="29" spans="1:7" ht="16.5" customHeight="1">
      <c r="A29" s="433"/>
      <c r="B29" s="434"/>
      <c r="C29" s="433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</sheetData>
  <mergeCells count="2">
    <mergeCell ref="A7:C7"/>
    <mergeCell ref="A8:C8"/>
  </mergeCells>
  <pageMargins left="0.51181102362204722" right="0.31496062992125984" top="0.55118110236220474" bottom="0.55118110236220474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</vt:lpstr>
      <vt:lpstr>См № 1 ПИР</vt:lpstr>
      <vt:lpstr>Геология </vt:lpstr>
      <vt:lpstr>4 Кадастр</vt:lpstr>
      <vt:lpstr>5 Межевание</vt:lpstr>
      <vt:lpstr>Экспертиза</vt:lpstr>
      <vt:lpstr>'4 Кадастр'!Область_печати</vt:lpstr>
      <vt:lpstr>'Геология '!Область_печати</vt:lpstr>
      <vt:lpstr>Свод!Область_печати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2016-08-16T06:30:16Z</dcterms:modified>
</cp:coreProperties>
</file>