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15" windowWidth="11340" windowHeight="5340" activeTab="0"/>
  </bookViews>
  <sheets>
    <sheet name="Свод" sheetId="1" r:id="rId1"/>
    <sheet name="См№1 ПР" sheetId="2" r:id="rId2"/>
  </sheets>
  <definedNames>
    <definedName name="_xlnm.Print_Area" localSheetId="0">'Свод'!$A$1:$F$22</definedName>
    <definedName name="_xlnm.Print_Area" localSheetId="1">'См№1 ПР'!$A$1:$V$28</definedName>
  </definedNames>
  <calcPr fullCalcOnLoad="1" fullPrecision="0"/>
</workbook>
</file>

<file path=xl/sharedStrings.xml><?xml version="1.0" encoding="utf-8"?>
<sst xmlns="http://schemas.openxmlformats.org/spreadsheetml/2006/main" count="58" uniqueCount="49">
  <si>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</si>
  <si>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</si>
  <si>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</si>
  <si>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>1</t>
  </si>
  <si>
    <t>СВОДНЫЙ СМЕТНЫЙ РАСЧЕТ</t>
  </si>
  <si>
    <t>№    п/п</t>
  </si>
  <si>
    <t>Перечень выполняемых работ</t>
  </si>
  <si>
    <t>№ сметы</t>
  </si>
  <si>
    <t>Смета № 1</t>
  </si>
  <si>
    <t>Итого</t>
  </si>
  <si>
    <t>*</t>
  </si>
  <si>
    <t>4</t>
  </si>
  <si>
    <t>Стоимость,                  тыс. руб</t>
  </si>
  <si>
    <t>НДС</t>
  </si>
  <si>
    <t>Смета  №1</t>
  </si>
  <si>
    <t xml:space="preserve">Расчет стоимости: (a+bx)*Ki, или (объем строительно-монтажных работ) * проц./100 или количество x цена </t>
  </si>
  <si>
    <t>Стоимость работ,            рублей</t>
  </si>
  <si>
    <t>5</t>
  </si>
  <si>
    <t>(</t>
  </si>
  <si>
    <t>+</t>
  </si>
  <si>
    <t>)*</t>
  </si>
  <si>
    <t>6</t>
  </si>
  <si>
    <t xml:space="preserve">Итого, рублей </t>
  </si>
  <si>
    <t>а,тыс.руб.</t>
  </si>
  <si>
    <t>7</t>
  </si>
  <si>
    <t xml:space="preserve">б,тыс.руб. </t>
  </si>
  <si>
    <t>х, Гкал/ч</t>
  </si>
  <si>
    <t>8</t>
  </si>
  <si>
    <t>НДС,       рублей</t>
  </si>
  <si>
    <t>Стоимость работ с НДС,             рублей</t>
  </si>
  <si>
    <t>Разработка рабочей документации</t>
  </si>
  <si>
    <t xml:space="preserve">СБЦ НА ПРОЕКТНЫЕ РАБОТЫ ДЛЯ СТРОИТЕЛЬСТВА.  СБЦП07 Коммунальные инженерные сети и сооружения 2012 г. Таблица № 14 п1. ЦТП теплопроизводительностью: от 10 до 40 Гкал/ч
</t>
  </si>
  <si>
    <t>Рабочаяа документация</t>
  </si>
  <si>
    <t>УТВЕРЖДАЮ</t>
  </si>
  <si>
    <t>Директор по строительству</t>
  </si>
  <si>
    <t>ОАО "АТЭК"</t>
  </si>
  <si>
    <t>_________________________ Е.И. Исаев</t>
  </si>
  <si>
    <t>"_____" _____________________ 2016 г.</t>
  </si>
  <si>
    <t>Проверил</t>
  </si>
  <si>
    <t>Р.В.Шмыгов</t>
  </si>
  <si>
    <t>на проектные  работы</t>
  </si>
  <si>
    <t>Р.В. Шмыгов</t>
  </si>
  <si>
    <t>К3инф.индекс (Письмо Минстроя РФ  №17269-ХМ/09 от 03.06.2016г.)</t>
  </si>
  <si>
    <t xml:space="preserve">  Итого в текущих ценах 2 кв.2016 г. с договорным коэффициентом и НДС </t>
  </si>
  <si>
    <t xml:space="preserve">Наименование объекта: «Реконструкция ЦТП 33»                                                         
</t>
  </si>
  <si>
    <t xml:space="preserve">Наименование объекта: «Реконструкция ЦТП 33»                                                                        
</t>
  </si>
  <si>
    <t>коэффициент на объем работ (раздел ТМ, АТМ)</t>
  </si>
  <si>
    <t>ЦТП 9,1 Гкал/ч</t>
  </si>
  <si>
    <t>0,3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</si>
</sst>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(* #,##0.00_);_(* \(#,##0.00\);_(* &quot;-&quot;??_);_(@_)"/>
    <numFmt numFmtId="174" formatCode="_-* #,##0.00000_р_._-;\-* #,##0.00000_р_._-;_-* &quot;-&quot;??_р_._-;_-@_-"/>
    <numFmt numFmtId="175" formatCode="0.0"/>
    <numFmt numFmtId="176" formatCode="#,##0.0"/>
    <numFmt numFmtId="177" formatCode="0.0000"/>
    <numFmt numFmtId="178" formatCode="0.00000"/>
    <numFmt numFmtId="179" formatCode="[$-FC19]d\ mmmm\ yyyy\ &quot;г.&quot;"/>
    <numFmt numFmtId="180" formatCode="_-* #,##0.000000_р_._-;\-* #,##0.000000_р_._-;_-* &quot;-&quot;??_р_._-;_-@_-"/>
    <numFmt numFmtId="181" formatCode="_-* #,##0.0000_р_._-;\-* #,##0.0000_р_._-;_-* &quot;-&quot;??_р_._-;_-@_-"/>
    <numFmt numFmtId="182" formatCode="_-* #,##0.000_р_._-;\-* #,##0.000_р_._-;_-* &quot;-&quot;??_р_._-;_-@_-"/>
    <numFmt numFmtId="183" formatCode="#,##0.000"/>
    <numFmt numFmtId="184" formatCode="#,##0.0000"/>
    <numFmt numFmtId="185" formatCode="0.00000000"/>
    <numFmt numFmtId="186" formatCode="0.0000000"/>
    <numFmt numFmtId="187" formatCode="0.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dd/mm/yyyy&quot; г.&quot;"/>
    <numFmt numFmtId="194" formatCode="#,##0.00000"/>
    <numFmt numFmtId="195" formatCode="#,##0.000000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00000_);_(* \(#,##0.000000\);_(* &quot;-&quot;??_);_(@_)"/>
    <numFmt numFmtId="200" formatCode="_(* #,##0.0000000_);_(* \(#,##0.0000000\);_(* &quot;-&quot;??_);_(@_)"/>
    <numFmt numFmtId="201" formatCode="_(* #,##0.00000000_);_(* \(#,##0.00000000\);_(* &quot;-&quot;??_);_(@_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_(* #,##0.000000000_);_(* \(#,##0.000000000\);_(* &quot;-&quot;??_);_(@_)"/>
    <numFmt numFmtId="207" formatCode="0.000000000000000"/>
    <numFmt numFmtId="208" formatCode="0.000000000000000000"/>
    <numFmt numFmtId="209" formatCode="_-* #,##0\ _р_._-;\-* #,##0\ _р_._-;_-* &quot;-&quot;\ 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49" fontId="3" fillId="0" borderId="10" xfId="57" applyNumberFormat="1" applyFont="1" applyBorder="1" applyAlignment="1">
      <alignment horizontal="left" vertical="top" wrapText="1" indent="1"/>
      <protection/>
    </xf>
    <xf numFmtId="0" fontId="3" fillId="0" borderId="10" xfId="57" applyNumberFormat="1" applyFont="1" applyBorder="1" applyAlignment="1">
      <alignment horizontal="left" wrapText="1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17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49" fontId="3" fillId="0" borderId="0" xfId="57" applyNumberFormat="1" applyFont="1" applyAlignment="1">
      <alignment wrapText="1"/>
      <protection/>
    </xf>
    <xf numFmtId="2" fontId="3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171" fontId="3" fillId="0" borderId="0" xfId="74" applyNumberFormat="1" applyFont="1" applyAlignment="1">
      <alignment/>
    </xf>
    <xf numFmtId="2" fontId="3" fillId="0" borderId="0" xfId="74" applyNumberFormat="1" applyFont="1" applyBorder="1" applyAlignment="1">
      <alignment/>
    </xf>
    <xf numFmtId="0" fontId="3" fillId="0" borderId="11" xfId="57" applyNumberFormat="1" applyFont="1" applyBorder="1" applyAlignment="1">
      <alignment horizontal="left" wrapText="1"/>
      <protection/>
    </xf>
    <xf numFmtId="49" fontId="3" fillId="0" borderId="10" xfId="57" applyNumberFormat="1" applyFont="1" applyBorder="1" applyAlignment="1">
      <alignment wrapText="1"/>
      <protection/>
    </xf>
    <xf numFmtId="49" fontId="3" fillId="0" borderId="10" xfId="57" applyNumberFormat="1" applyFont="1" applyBorder="1" applyAlignment="1">
      <alignment horizontal="center" wrapText="1"/>
      <protection/>
    </xf>
    <xf numFmtId="0" fontId="3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2" fontId="7" fillId="0" borderId="0" xfId="74" applyNumberFormat="1" applyFont="1" applyBorder="1" applyAlignment="1">
      <alignment/>
    </xf>
    <xf numFmtId="171" fontId="7" fillId="0" borderId="0" xfId="74" applyNumberFormat="1" applyFont="1" applyAlignment="1">
      <alignment horizontal="right"/>
    </xf>
    <xf numFmtId="0" fontId="3" fillId="0" borderId="0" xfId="57" applyFont="1">
      <alignment/>
      <protection/>
    </xf>
    <xf numFmtId="0" fontId="3" fillId="0" borderId="0" xfId="0" applyFont="1" applyAlignment="1">
      <alignment/>
    </xf>
    <xf numFmtId="49" fontId="9" fillId="0" borderId="0" xfId="57" applyNumberFormat="1" applyFont="1" applyAlignment="1">
      <alignment horizontal="center" vertical="top" wrapText="1"/>
      <protection/>
    </xf>
    <xf numFmtId="49" fontId="10" fillId="0" borderId="0" xfId="57" applyNumberFormat="1" applyFont="1" applyAlignment="1">
      <alignment horizontal="center" wrapText="1"/>
      <protection/>
    </xf>
    <xf numFmtId="0" fontId="0" fillId="0" borderId="0" xfId="0" applyAlignment="1">
      <alignment horizontal="center"/>
    </xf>
    <xf numFmtId="49" fontId="4" fillId="0" borderId="10" xfId="57" applyNumberFormat="1" applyFont="1" applyBorder="1" applyAlignment="1">
      <alignment horizontal="center" vertical="center" wrapText="1"/>
      <protection/>
    </xf>
    <xf numFmtId="49" fontId="4" fillId="0" borderId="10" xfId="57" applyNumberFormat="1" applyFont="1" applyBorder="1" applyAlignment="1">
      <alignment horizontal="center" wrapText="1"/>
      <protection/>
    </xf>
    <xf numFmtId="49" fontId="4" fillId="0" borderId="12" xfId="57" applyNumberFormat="1" applyFont="1" applyBorder="1" applyAlignment="1">
      <alignment horizontal="center" wrapText="1"/>
      <protection/>
    </xf>
    <xf numFmtId="49" fontId="4" fillId="0" borderId="13" xfId="57" applyNumberFormat="1" applyFont="1" applyBorder="1" applyAlignment="1">
      <alignment horizontal="center" vertical="top" wrapText="1"/>
      <protection/>
    </xf>
    <xf numFmtId="49" fontId="4" fillId="0" borderId="13" xfId="57" applyNumberFormat="1" applyFont="1" applyFill="1" applyBorder="1" applyAlignment="1">
      <alignment vertical="top" wrapText="1"/>
      <protection/>
    </xf>
    <xf numFmtId="0" fontId="50" fillId="0" borderId="14" xfId="0" applyFont="1" applyBorder="1" applyAlignment="1">
      <alignment horizontal="right"/>
    </xf>
    <xf numFmtId="2" fontId="4" fillId="0" borderId="14" xfId="57" applyNumberFormat="1" applyFont="1" applyBorder="1" applyAlignment="1">
      <alignment horizontal="right" wrapText="1"/>
      <protection/>
    </xf>
    <xf numFmtId="0" fontId="4" fillId="0" borderId="14" xfId="57" applyNumberFormat="1" applyFont="1" applyBorder="1" applyAlignment="1">
      <alignment wrapText="1"/>
      <protection/>
    </xf>
    <xf numFmtId="0" fontId="4" fillId="0" borderId="14" xfId="57" applyNumberFormat="1" applyFont="1" applyBorder="1" applyAlignment="1">
      <alignment horizontal="left" wrapText="1"/>
      <protection/>
    </xf>
    <xf numFmtId="172" fontId="4" fillId="0" borderId="14" xfId="57" applyNumberFormat="1" applyFont="1" applyBorder="1" applyAlignment="1">
      <alignment horizontal="left" wrapText="1"/>
      <protection/>
    </xf>
    <xf numFmtId="49" fontId="4" fillId="0" borderId="14" xfId="57" applyNumberFormat="1" applyFont="1" applyBorder="1" applyAlignment="1">
      <alignment horizontal="left" wrapText="1"/>
      <protection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49" fontId="4" fillId="0" borderId="15" xfId="57" applyNumberFormat="1" applyFont="1" applyBorder="1" applyAlignment="1">
      <alignment horizontal="center" wrapText="1"/>
      <protection/>
    </xf>
    <xf numFmtId="49" fontId="4" fillId="0" borderId="15" xfId="57" applyNumberFormat="1" applyFont="1" applyFill="1" applyBorder="1" applyAlignment="1">
      <alignment vertical="top" wrapText="1"/>
      <protection/>
    </xf>
    <xf numFmtId="0" fontId="4" fillId="0" borderId="10" xfId="57" applyNumberFormat="1" applyFont="1" applyBorder="1" applyAlignment="1">
      <alignment horizontal="left" vertical="top" wrapText="1"/>
      <protection/>
    </xf>
    <xf numFmtId="2" fontId="4" fillId="0" borderId="16" xfId="57" applyNumberFormat="1" applyFont="1" applyBorder="1" applyAlignment="1">
      <alignment horizontal="left" vertical="top" wrapText="1"/>
      <protection/>
    </xf>
    <xf numFmtId="0" fontId="4" fillId="0" borderId="0" xfId="57" applyNumberFormat="1" applyFont="1" applyBorder="1" applyAlignment="1">
      <alignment horizontal="left" vertical="top" wrapText="1"/>
      <protection/>
    </xf>
    <xf numFmtId="49" fontId="4" fillId="0" borderId="0" xfId="57" applyNumberFormat="1" applyFont="1" applyBorder="1" applyAlignment="1">
      <alignment horizontal="left" vertical="top" wrapText="1"/>
      <protection/>
    </xf>
    <xf numFmtId="49" fontId="4" fillId="0" borderId="17" xfId="57" applyNumberFormat="1" applyFont="1" applyBorder="1" applyAlignment="1">
      <alignment horizontal="left" vertical="top" wrapText="1"/>
      <protection/>
    </xf>
    <xf numFmtId="172" fontId="4" fillId="0" borderId="15" xfId="57" applyNumberFormat="1" applyFont="1" applyBorder="1" applyAlignment="1">
      <alignment horizontal="right" vertical="top" wrapText="1"/>
      <protection/>
    </xf>
    <xf numFmtId="0" fontId="4" fillId="0" borderId="16" xfId="57" applyNumberFormat="1" applyFont="1" applyBorder="1" applyAlignment="1">
      <alignment horizontal="left" vertical="top" wrapText="1"/>
      <protection/>
    </xf>
    <xf numFmtId="0" fontId="4" fillId="0" borderId="0" xfId="57" applyNumberFormat="1" applyFont="1" applyBorder="1" applyAlignment="1">
      <alignment horizontal="right" wrapText="1"/>
      <protection/>
    </xf>
    <xf numFmtId="0" fontId="4" fillId="0" borderId="0" xfId="57" applyNumberFormat="1" applyFont="1" applyBorder="1" applyAlignment="1">
      <alignment horizontal="left" wrapText="1"/>
      <protection/>
    </xf>
    <xf numFmtId="0" fontId="4" fillId="0" borderId="0" xfId="57" applyNumberFormat="1" applyFont="1" applyBorder="1" applyAlignment="1">
      <alignment wrapText="1"/>
      <protection/>
    </xf>
    <xf numFmtId="2" fontId="4" fillId="0" borderId="0" xfId="57" applyNumberFormat="1" applyFont="1" applyBorder="1" applyAlignment="1">
      <alignment wrapText="1"/>
      <protection/>
    </xf>
    <xf numFmtId="49" fontId="4" fillId="0" borderId="0" xfId="57" applyNumberFormat="1" applyFont="1" applyBorder="1" applyAlignment="1">
      <alignment horizontal="left" wrapText="1"/>
      <protection/>
    </xf>
    <xf numFmtId="2" fontId="4" fillId="0" borderId="0" xfId="57" applyNumberFormat="1" applyFont="1" applyFill="1" applyBorder="1" applyAlignment="1">
      <alignment horizontal="left" wrapText="1"/>
      <protection/>
    </xf>
    <xf numFmtId="175" fontId="4" fillId="0" borderId="0" xfId="57" applyNumberFormat="1" applyFont="1" applyBorder="1" applyAlignment="1">
      <alignment wrapText="1"/>
      <protection/>
    </xf>
    <xf numFmtId="49" fontId="4" fillId="0" borderId="16" xfId="57" applyNumberFormat="1" applyFont="1" applyFill="1" applyBorder="1" applyAlignment="1">
      <alignment vertical="top" wrapText="1"/>
      <protection/>
    </xf>
    <xf numFmtId="0" fontId="4" fillId="0" borderId="18" xfId="57" applyNumberFormat="1" applyFont="1" applyBorder="1" applyAlignment="1">
      <alignment horizontal="left" vertical="top" wrapText="1"/>
      <protection/>
    </xf>
    <xf numFmtId="49" fontId="4" fillId="0" borderId="18" xfId="57" applyNumberFormat="1" applyFont="1" applyBorder="1" applyAlignment="1">
      <alignment horizontal="left" vertical="top" wrapText="1"/>
      <protection/>
    </xf>
    <xf numFmtId="49" fontId="4" fillId="0" borderId="19" xfId="57" applyNumberFormat="1" applyFont="1" applyBorder="1" applyAlignment="1">
      <alignment horizontal="left" vertical="top" wrapText="1"/>
      <protection/>
    </xf>
    <xf numFmtId="172" fontId="4" fillId="0" borderId="16" xfId="57" applyNumberFormat="1" applyFont="1" applyBorder="1" applyAlignment="1">
      <alignment horizontal="right" vertical="top" wrapText="1"/>
      <protection/>
    </xf>
    <xf numFmtId="49" fontId="4" fillId="0" borderId="16" xfId="57" applyNumberFormat="1" applyFont="1" applyBorder="1" applyAlignment="1">
      <alignment horizontal="center" vertical="top" wrapText="1"/>
      <protection/>
    </xf>
    <xf numFmtId="49" fontId="4" fillId="0" borderId="20" xfId="57" applyNumberFormat="1" applyFont="1" applyBorder="1" applyAlignment="1">
      <alignment horizontal="left" vertical="top" wrapText="1"/>
      <protection/>
    </xf>
    <xf numFmtId="49" fontId="3" fillId="0" borderId="11" xfId="57" applyNumberFormat="1" applyFont="1" applyBorder="1" applyAlignment="1">
      <alignment wrapText="1"/>
      <protection/>
    </xf>
    <xf numFmtId="49" fontId="4" fillId="0" borderId="10" xfId="57" applyNumberFormat="1" applyFont="1" applyBorder="1" applyAlignment="1">
      <alignment horizontal="center" vertical="top" wrapText="1"/>
      <protection/>
    </xf>
    <xf numFmtId="9" fontId="10" fillId="0" borderId="10" xfId="57" applyNumberFormat="1" applyFont="1" applyBorder="1" applyAlignment="1">
      <alignment horizontal="left" wrapText="1"/>
      <protection/>
    </xf>
    <xf numFmtId="0" fontId="4" fillId="0" borderId="11" xfId="57" applyNumberFormat="1" applyFont="1" applyBorder="1" applyAlignment="1">
      <alignment horizontal="left" vertical="top" wrapText="1" indent="1"/>
      <protection/>
    </xf>
    <xf numFmtId="49" fontId="3" fillId="0" borderId="12" xfId="57" applyNumberFormat="1" applyFont="1" applyBorder="1" applyAlignment="1">
      <alignment wrapText="1"/>
      <protection/>
    </xf>
    <xf numFmtId="0" fontId="4" fillId="0" borderId="16" xfId="58" applyNumberFormat="1" applyFont="1" applyBorder="1" applyAlignment="1">
      <alignment horizontal="left" vertical="top" wrapText="1"/>
      <protection/>
    </xf>
    <xf numFmtId="175" fontId="4" fillId="0" borderId="14" xfId="0" applyNumberFormat="1" applyFont="1" applyBorder="1" applyAlignment="1">
      <alignment/>
    </xf>
    <xf numFmtId="49" fontId="4" fillId="0" borderId="16" xfId="57" applyNumberFormat="1" applyFont="1" applyBorder="1" applyAlignment="1">
      <alignment horizontal="center" wrapText="1"/>
      <protection/>
    </xf>
    <xf numFmtId="183" fontId="4" fillId="0" borderId="13" xfId="57" applyNumberFormat="1" applyFont="1" applyBorder="1" applyAlignment="1">
      <alignment horizontal="right" wrapText="1"/>
      <protection/>
    </xf>
    <xf numFmtId="0" fontId="4" fillId="0" borderId="21" xfId="57" applyNumberFormat="1" applyFont="1" applyBorder="1" applyAlignment="1">
      <alignment vertical="top" wrapText="1"/>
      <protection/>
    </xf>
    <xf numFmtId="0" fontId="4" fillId="0" borderId="12" xfId="57" applyNumberFormat="1" applyFont="1" applyBorder="1" applyAlignment="1">
      <alignment vertical="top" wrapText="1"/>
      <protection/>
    </xf>
    <xf numFmtId="4" fontId="4" fillId="0" borderId="15" xfId="57" applyNumberFormat="1" applyFont="1" applyBorder="1" applyAlignment="1">
      <alignment horizontal="right" vertical="top" wrapText="1"/>
      <protection/>
    </xf>
    <xf numFmtId="4" fontId="4" fillId="0" borderId="10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3" fillId="0" borderId="10" xfId="57" applyNumberFormat="1" applyFont="1" applyBorder="1" applyAlignment="1">
      <alignment horizontal="right" wrapText="1"/>
      <protection/>
    </xf>
    <xf numFmtId="0" fontId="51" fillId="0" borderId="0" xfId="66" applyFont="1">
      <alignment/>
      <protection/>
    </xf>
    <xf numFmtId="0" fontId="31" fillId="0" borderId="0" xfId="66" applyFont="1">
      <alignment/>
      <protection/>
    </xf>
    <xf numFmtId="0" fontId="51" fillId="0" borderId="0" xfId="66" applyFont="1" applyAlignment="1">
      <alignment/>
      <protection/>
    </xf>
    <xf numFmtId="0" fontId="51" fillId="0" borderId="0" xfId="66" applyFont="1" applyFill="1" applyAlignment="1">
      <alignment/>
      <protection/>
    </xf>
    <xf numFmtId="0" fontId="3" fillId="0" borderId="0" xfId="54" applyFont="1">
      <alignment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10" xfId="54" applyFont="1" applyBorder="1" applyAlignment="1">
      <alignment horizontal="center" vertical="center"/>
      <protection/>
    </xf>
    <xf numFmtId="4" fontId="3" fillId="0" borderId="10" xfId="54" applyNumberFormat="1" applyFont="1" applyBorder="1" applyAlignment="1">
      <alignment horizontal="center" vertical="center"/>
      <protection/>
    </xf>
    <xf numFmtId="4" fontId="3" fillId="0" borderId="10" xfId="54" applyNumberFormat="1" applyFont="1" applyFill="1" applyBorder="1" applyAlignment="1">
      <alignment horizontal="center" vertical="center"/>
      <protection/>
    </xf>
    <xf numFmtId="4" fontId="3" fillId="0" borderId="0" xfId="54" applyNumberFormat="1" applyFont="1">
      <alignment/>
      <protection/>
    </xf>
    <xf numFmtId="0" fontId="7" fillId="0" borderId="0" xfId="54" applyFont="1" applyAlignment="1">
      <alignment/>
      <protection/>
    </xf>
    <xf numFmtId="0" fontId="4" fillId="0" borderId="10" xfId="57" applyNumberFormat="1" applyFont="1" applyFill="1" applyBorder="1" applyAlignment="1">
      <alignment horizontal="left" vertical="top" wrapText="1"/>
      <protection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49" fontId="10" fillId="0" borderId="0" xfId="57" applyNumberFormat="1" applyFont="1" applyBorder="1" applyAlignment="1">
      <alignment wrapText="1"/>
      <protection/>
    </xf>
    <xf numFmtId="0" fontId="10" fillId="0" borderId="0" xfId="57" applyFont="1" applyBorder="1" applyAlignment="1">
      <alignment horizontal="center" vertical="center"/>
      <protection/>
    </xf>
    <xf numFmtId="49" fontId="3" fillId="0" borderId="0" xfId="57" applyNumberFormat="1" applyFont="1" applyBorder="1" applyAlignment="1">
      <alignment horizontal="center"/>
      <protection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10" xfId="54" applyFont="1" applyBorder="1" applyAlignment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 wrapText="1"/>
      <protection locked="0"/>
    </xf>
    <xf numFmtId="0" fontId="5" fillId="0" borderId="10" xfId="54" applyFont="1" applyBorder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207" fontId="0" fillId="0" borderId="0" xfId="0" applyNumberFormat="1" applyAlignment="1">
      <alignment horizontal="center"/>
    </xf>
    <xf numFmtId="0" fontId="4" fillId="0" borderId="20" xfId="57" applyNumberFormat="1" applyFont="1" applyBorder="1" applyAlignment="1">
      <alignment horizontal="center" vertical="top" wrapText="1"/>
      <protection/>
    </xf>
    <xf numFmtId="0" fontId="4" fillId="0" borderId="0" xfId="57" applyNumberFormat="1" applyFont="1" applyBorder="1" applyAlignment="1">
      <alignment horizontal="center" vertical="top" wrapText="1"/>
      <protection/>
    </xf>
    <xf numFmtId="0" fontId="4" fillId="0" borderId="17" xfId="57" applyNumberFormat="1" applyFont="1" applyBorder="1" applyAlignment="1">
      <alignment horizontal="center" vertical="top" wrapText="1"/>
      <protection/>
    </xf>
    <xf numFmtId="0" fontId="4" fillId="0" borderId="21" xfId="58" applyNumberFormat="1" applyFont="1" applyBorder="1" applyAlignment="1">
      <alignment horizontal="center" vertical="top" wrapText="1"/>
      <protection/>
    </xf>
    <xf numFmtId="0" fontId="4" fillId="0" borderId="12" xfId="58" applyNumberFormat="1" applyFont="1" applyBorder="1" applyAlignment="1">
      <alignment horizontal="center" vertical="top" wrapText="1"/>
      <protection/>
    </xf>
    <xf numFmtId="20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3" fillId="0" borderId="11" xfId="57" applyNumberFormat="1" applyFont="1" applyBorder="1" applyAlignment="1">
      <alignment horizontal="center" wrapText="1"/>
      <protection/>
    </xf>
    <xf numFmtId="4" fontId="3" fillId="0" borderId="21" xfId="57" applyNumberFormat="1" applyFont="1" applyBorder="1" applyAlignment="1">
      <alignment horizontal="center" wrapText="1"/>
      <protection/>
    </xf>
    <xf numFmtId="4" fontId="3" fillId="0" borderId="11" xfId="57" applyNumberFormat="1" applyFont="1" applyBorder="1" applyAlignment="1">
      <alignment horizontal="center" wrapText="1"/>
      <protection/>
    </xf>
    <xf numFmtId="49" fontId="3" fillId="0" borderId="21" xfId="57" applyNumberFormat="1" applyFont="1" applyBorder="1" applyAlignment="1">
      <alignment horizontal="center" vertical="center" wrapText="1"/>
      <protection/>
    </xf>
    <xf numFmtId="49" fontId="3" fillId="0" borderId="11" xfId="57" applyNumberFormat="1" applyFont="1" applyBorder="1" applyAlignment="1">
      <alignment horizontal="center" vertical="center" wrapText="1"/>
      <protection/>
    </xf>
    <xf numFmtId="2" fontId="4" fillId="0" borderId="0" xfId="57" applyNumberFormat="1" applyFont="1" applyBorder="1" applyAlignment="1">
      <alignment horizontal="center" wrapText="1"/>
      <protection/>
    </xf>
    <xf numFmtId="49" fontId="4" fillId="0" borderId="21" xfId="57" applyNumberFormat="1" applyFont="1" applyBorder="1" applyAlignment="1">
      <alignment horizontal="center" vertical="center" wrapText="1"/>
      <protection/>
    </xf>
    <xf numFmtId="49" fontId="4" fillId="0" borderId="12" xfId="57" applyNumberFormat="1" applyFont="1" applyBorder="1" applyAlignment="1">
      <alignment horizontal="center" vertical="center" wrapText="1"/>
      <protection/>
    </xf>
    <xf numFmtId="49" fontId="4" fillId="0" borderId="11" xfId="57" applyNumberFormat="1" applyFont="1" applyBorder="1" applyAlignment="1">
      <alignment horizontal="center" vertical="center" wrapText="1"/>
      <protection/>
    </xf>
    <xf numFmtId="49" fontId="4" fillId="0" borderId="21" xfId="57" applyNumberFormat="1" applyFont="1" applyBorder="1" applyAlignment="1">
      <alignment horizontal="center" wrapText="1"/>
      <protection/>
    </xf>
    <xf numFmtId="49" fontId="4" fillId="0" borderId="12" xfId="57" applyNumberFormat="1" applyFont="1" applyBorder="1" applyAlignment="1">
      <alignment horizontal="center" wrapText="1"/>
      <protection/>
    </xf>
    <xf numFmtId="49" fontId="4" fillId="0" borderId="11" xfId="57" applyNumberFormat="1" applyFont="1" applyBorder="1" applyAlignment="1">
      <alignment horizontal="center" wrapText="1"/>
      <protection/>
    </xf>
    <xf numFmtId="0" fontId="4" fillId="0" borderId="21" xfId="57" applyNumberFormat="1" applyFont="1" applyBorder="1" applyAlignment="1">
      <alignment horizontal="left" vertical="top" wrapText="1"/>
      <protection/>
    </xf>
    <xf numFmtId="0" fontId="4" fillId="0" borderId="12" xfId="57" applyNumberFormat="1" applyFont="1" applyBorder="1" applyAlignment="1">
      <alignment horizontal="left" vertical="top" wrapText="1"/>
      <protection/>
    </xf>
    <xf numFmtId="0" fontId="3" fillId="0" borderId="0" xfId="57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left" vertical="top"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Defaul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0 4" xfId="55"/>
    <cellStyle name="Обычный 14 2" xfId="56"/>
    <cellStyle name="Обычный 2" xfId="57"/>
    <cellStyle name="Обычный 2 2" xfId="58"/>
    <cellStyle name="Обычный 2 3" xfId="59"/>
    <cellStyle name="Обычный 2 7" xfId="60"/>
    <cellStyle name="Обычный 3" xfId="61"/>
    <cellStyle name="Обычный 4" xfId="62"/>
    <cellStyle name="Обычный 4 2" xfId="63"/>
    <cellStyle name="Обычный 5" xfId="64"/>
    <cellStyle name="Обычный 6" xfId="65"/>
    <cellStyle name="Обычный 65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Финансовый [0] 2" xfId="76"/>
    <cellStyle name="Финансовый 2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63"/>
  <sheetViews>
    <sheetView tabSelected="1" view="pageBreakPreview" zoomScaleSheetLayoutView="100" zoomScalePageLayoutView="0" workbookViewId="0" topLeftCell="A1">
      <selection activeCell="D21" sqref="D21"/>
    </sheetView>
  </sheetViews>
  <sheetFormatPr defaultColWidth="10.25390625" defaultRowHeight="12.75"/>
  <cols>
    <col min="1" max="1" width="5.25390625" style="3" customWidth="1"/>
    <col min="2" max="2" width="32.875" style="3" customWidth="1"/>
    <col min="3" max="3" width="13.125" style="3" customWidth="1"/>
    <col min="4" max="4" width="14.125" style="3" customWidth="1"/>
    <col min="5" max="5" width="12.875" style="3" customWidth="1"/>
    <col min="6" max="6" width="27.25390625" style="3" customWidth="1"/>
    <col min="7" max="8" width="17.75390625" style="3" customWidth="1"/>
    <col min="9" max="9" width="16.875" style="3" customWidth="1"/>
    <col min="10" max="10" width="13.25390625" style="3" customWidth="1"/>
    <col min="11" max="11" width="14.25390625" style="3" customWidth="1"/>
    <col min="12" max="12" width="14.375" style="3" customWidth="1"/>
    <col min="13" max="13" width="9.125" style="3" customWidth="1"/>
    <col min="14" max="14" width="3.375" style="3" customWidth="1"/>
    <col min="15" max="16" width="9.75390625" style="3" customWidth="1"/>
    <col min="17" max="17" width="6.75390625" style="3" customWidth="1"/>
    <col min="18" max="252" width="9.125" style="3" customWidth="1"/>
    <col min="253" max="253" width="5.25390625" style="3" customWidth="1"/>
    <col min="254" max="254" width="33.875" style="3" customWidth="1"/>
    <col min="255" max="16384" width="10.25390625" style="3" customWidth="1"/>
  </cols>
  <sheetData>
    <row r="1" spans="1:6" ht="17.25" customHeight="1">
      <c r="A1" s="107"/>
      <c r="B1" s="107"/>
      <c r="E1" s="106" t="s">
        <v>33</v>
      </c>
      <c r="F1" s="106"/>
    </row>
    <row r="2" spans="1:6" ht="13.5" customHeight="1">
      <c r="A2" s="108"/>
      <c r="B2" s="108"/>
      <c r="E2" s="102" t="s">
        <v>34</v>
      </c>
      <c r="F2" s="102"/>
    </row>
    <row r="3" spans="1:6" ht="15" customHeight="1">
      <c r="A3" s="108"/>
      <c r="B3" s="108"/>
      <c r="E3" s="102" t="s">
        <v>35</v>
      </c>
      <c r="F3" s="102"/>
    </row>
    <row r="4" spans="1:6" ht="21.75" customHeight="1">
      <c r="A4" s="108"/>
      <c r="B4" s="108"/>
      <c r="E4" s="102" t="s">
        <v>36</v>
      </c>
      <c r="F4" s="102"/>
    </row>
    <row r="5" spans="1:6" ht="19.5" customHeight="1">
      <c r="A5" s="108"/>
      <c r="B5" s="108"/>
      <c r="E5" s="102" t="s">
        <v>37</v>
      </c>
      <c r="F5" s="102"/>
    </row>
    <row r="6" spans="1:6" ht="12.75">
      <c r="A6" s="99"/>
      <c r="B6" s="99"/>
      <c r="E6" s="102"/>
      <c r="F6" s="102"/>
    </row>
    <row r="7" spans="1:6" ht="12.75">
      <c r="A7" s="99"/>
      <c r="B7" s="99"/>
      <c r="E7" s="21"/>
      <c r="F7" s="21"/>
    </row>
    <row r="8" spans="1:6" ht="12.75">
      <c r="A8" s="99"/>
      <c r="B8" s="99"/>
      <c r="E8" s="21"/>
      <c r="F8" s="21"/>
    </row>
    <row r="9" spans="5:6" ht="12.75">
      <c r="E9" s="102"/>
      <c r="F9" s="102"/>
    </row>
    <row r="10" spans="1:6" ht="12.75">
      <c r="A10" s="100" t="s">
        <v>4</v>
      </c>
      <c r="B10" s="100"/>
      <c r="C10" s="100"/>
      <c r="D10" s="100"/>
      <c r="E10" s="100"/>
      <c r="F10" s="100"/>
    </row>
    <row r="11" spans="1:6" ht="12.75">
      <c r="A11" s="94"/>
      <c r="B11" s="94"/>
      <c r="C11" s="94"/>
      <c r="D11" s="94"/>
      <c r="E11" s="94"/>
      <c r="F11" s="94"/>
    </row>
    <row r="12" spans="1:10" ht="15.75" customHeight="1">
      <c r="A12" s="101" t="s">
        <v>44</v>
      </c>
      <c r="B12" s="101"/>
      <c r="C12" s="101"/>
      <c r="D12" s="101"/>
      <c r="E12" s="101"/>
      <c r="F12" s="101"/>
      <c r="G12" s="15"/>
      <c r="H12" s="14"/>
      <c r="I12" s="15"/>
      <c r="J12" s="14"/>
    </row>
    <row r="13" spans="1:10" ht="13.5" customHeight="1">
      <c r="A13" s="95"/>
      <c r="B13" s="95"/>
      <c r="C13" s="95"/>
      <c r="D13" s="95"/>
      <c r="E13" s="95"/>
      <c r="F13" s="95"/>
      <c r="G13" s="15"/>
      <c r="H13" s="14"/>
      <c r="I13" s="15"/>
      <c r="J13" s="14"/>
    </row>
    <row r="14" spans="1:18" ht="12.75" customHeight="1">
      <c r="A14" s="104" t="s">
        <v>5</v>
      </c>
      <c r="B14" s="105" t="s">
        <v>6</v>
      </c>
      <c r="C14" s="104" t="s">
        <v>7</v>
      </c>
      <c r="D14" s="103" t="s">
        <v>16</v>
      </c>
      <c r="E14" s="103" t="s">
        <v>28</v>
      </c>
      <c r="F14" s="103" t="s">
        <v>29</v>
      </c>
      <c r="I14" s="16"/>
      <c r="J14" s="17"/>
      <c r="K14" s="11"/>
      <c r="L14" s="14"/>
      <c r="M14" s="8"/>
      <c r="N14" s="4"/>
      <c r="O14" s="5"/>
      <c r="P14" s="6"/>
      <c r="Q14" s="7"/>
      <c r="R14" s="6"/>
    </row>
    <row r="15" spans="1:18" ht="38.25" customHeight="1">
      <c r="A15" s="104"/>
      <c r="B15" s="105"/>
      <c r="C15" s="104"/>
      <c r="D15" s="103"/>
      <c r="E15" s="103"/>
      <c r="F15" s="103"/>
      <c r="I15" s="16"/>
      <c r="J15" s="17"/>
      <c r="K15" s="11"/>
      <c r="L15" s="14"/>
      <c r="M15" s="8"/>
      <c r="N15" s="4"/>
      <c r="O15" s="5"/>
      <c r="P15" s="9"/>
      <c r="Q15" s="7"/>
      <c r="R15" s="6"/>
    </row>
    <row r="16" spans="1:18" ht="30" customHeight="1">
      <c r="A16" s="86">
        <v>1</v>
      </c>
      <c r="B16" s="87" t="s">
        <v>30</v>
      </c>
      <c r="C16" s="88" t="s">
        <v>8</v>
      </c>
      <c r="D16" s="89">
        <f>'См№1 ПР'!V22</f>
        <v>65076</v>
      </c>
      <c r="E16" s="89">
        <f>'См№1 ПР'!V23</f>
        <v>11713.68</v>
      </c>
      <c r="F16" s="90">
        <f>'См№1 ПР'!V24</f>
        <v>76789.68</v>
      </c>
      <c r="H16" s="22"/>
      <c r="I16" s="24"/>
      <c r="J16" s="23"/>
      <c r="K16" s="11"/>
      <c r="L16" s="14"/>
      <c r="M16" s="8"/>
      <c r="N16" s="4"/>
      <c r="O16" s="5"/>
      <c r="P16" s="9"/>
      <c r="Q16" s="7"/>
      <c r="R16" s="6"/>
    </row>
    <row r="17" spans="1:16" ht="12.75">
      <c r="A17" s="86">
        <v>2</v>
      </c>
      <c r="B17" s="87" t="s">
        <v>9</v>
      </c>
      <c r="C17" s="88"/>
      <c r="D17" s="89">
        <f>SUM(D16:D16)</f>
        <v>65076</v>
      </c>
      <c r="E17" s="89">
        <f>SUM(E16:E16)</f>
        <v>11713.68</v>
      </c>
      <c r="F17" s="89">
        <f>SUM(F16:F16)</f>
        <v>76789.68</v>
      </c>
      <c r="H17" s="4"/>
      <c r="I17" s="4"/>
      <c r="J17" s="10"/>
      <c r="K17" s="8"/>
      <c r="L17" s="8"/>
      <c r="M17" s="12"/>
      <c r="N17" s="4"/>
      <c r="O17" s="5"/>
      <c r="P17" s="9"/>
    </row>
    <row r="18" spans="1:16" ht="12.75" customHeight="1">
      <c r="A18" s="85"/>
      <c r="B18" s="85"/>
      <c r="C18" s="85"/>
      <c r="D18" s="91"/>
      <c r="E18" s="85"/>
      <c r="F18" s="91"/>
      <c r="H18" s="4"/>
      <c r="I18" s="4"/>
      <c r="J18" s="8"/>
      <c r="K18" s="8"/>
      <c r="L18" s="8"/>
      <c r="M18" s="8"/>
      <c r="N18" s="4"/>
      <c r="O18" s="5"/>
      <c r="P18" s="9"/>
    </row>
    <row r="19" spans="1:16" ht="12.75" customHeight="1">
      <c r="A19" s="85"/>
      <c r="B19" s="85"/>
      <c r="C19" s="85"/>
      <c r="D19" s="91"/>
      <c r="E19" s="85"/>
      <c r="F19" s="91"/>
      <c r="H19" s="4"/>
      <c r="I19" s="4"/>
      <c r="J19" s="8"/>
      <c r="K19" s="8"/>
      <c r="L19" s="8"/>
      <c r="M19" s="8"/>
      <c r="N19" s="4"/>
      <c r="O19" s="5"/>
      <c r="P19" s="9"/>
    </row>
    <row r="20" spans="1:16" ht="15.75">
      <c r="A20" s="85"/>
      <c r="B20" s="25"/>
      <c r="C20" s="25"/>
      <c r="D20" s="25"/>
      <c r="E20" s="13"/>
      <c r="F20" s="92"/>
      <c r="H20" s="4"/>
      <c r="I20" s="4"/>
      <c r="J20" s="8"/>
      <c r="K20" s="8"/>
      <c r="L20" s="8"/>
      <c r="M20" s="8"/>
      <c r="N20" s="4"/>
      <c r="O20" s="5"/>
      <c r="P20" s="9"/>
    </row>
    <row r="21" spans="1:16" ht="12.75">
      <c r="A21" s="85"/>
      <c r="B21" s="25" t="s">
        <v>38</v>
      </c>
      <c r="C21" s="25"/>
      <c r="D21" s="25"/>
      <c r="E21" s="13"/>
      <c r="F21" s="25" t="s">
        <v>39</v>
      </c>
      <c r="H21" s="4"/>
      <c r="I21" s="4"/>
      <c r="J21" s="8"/>
      <c r="K21" s="8"/>
      <c r="L21" s="8"/>
      <c r="M21" s="8"/>
      <c r="N21" s="4"/>
      <c r="O21" s="5"/>
      <c r="P21" s="9"/>
    </row>
    <row r="22" spans="1:16" ht="12.75">
      <c r="A22" s="85"/>
      <c r="B22" s="25"/>
      <c r="C22" s="25"/>
      <c r="D22" s="85"/>
      <c r="E22" s="13"/>
      <c r="F22" s="85"/>
      <c r="H22" s="4"/>
      <c r="I22" s="4"/>
      <c r="J22" s="8"/>
      <c r="K22" s="8"/>
      <c r="L22" s="8"/>
      <c r="M22" s="8"/>
      <c r="N22" s="4"/>
      <c r="O22" s="5"/>
      <c r="P22" s="9"/>
    </row>
    <row r="23" spans="1:16" ht="12.75">
      <c r="A23" s="85"/>
      <c r="B23" s="85"/>
      <c r="C23" s="85"/>
      <c r="D23" s="85"/>
      <c r="E23" s="91"/>
      <c r="F23" s="85"/>
      <c r="H23" s="4"/>
      <c r="I23" s="4"/>
      <c r="J23" s="8"/>
      <c r="K23" s="8"/>
      <c r="L23" s="8"/>
      <c r="M23" s="8"/>
      <c r="N23" s="4"/>
      <c r="O23" s="5"/>
      <c r="P23" s="9"/>
    </row>
    <row r="24" spans="1:16" ht="12.75">
      <c r="A24" s="85"/>
      <c r="B24" s="85"/>
      <c r="C24" s="85"/>
      <c r="D24" s="85"/>
      <c r="E24" s="91"/>
      <c r="F24" s="85"/>
      <c r="H24" s="4"/>
      <c r="I24" s="4"/>
      <c r="J24" s="8"/>
      <c r="K24" s="8"/>
      <c r="L24" s="8"/>
      <c r="M24" s="8"/>
      <c r="N24" s="4"/>
      <c r="O24" s="5"/>
      <c r="P24" s="9"/>
    </row>
    <row r="25" spans="1:16" ht="12.75">
      <c r="A25" s="85"/>
      <c r="B25" s="13"/>
      <c r="C25" s="13"/>
      <c r="D25" s="85"/>
      <c r="E25" s="13"/>
      <c r="F25" s="85"/>
      <c r="H25" s="4"/>
      <c r="I25" s="4"/>
      <c r="J25" s="8"/>
      <c r="K25" s="8"/>
      <c r="L25" s="8"/>
      <c r="M25" s="8"/>
      <c r="N25" s="4"/>
      <c r="O25" s="5"/>
      <c r="P25" s="9"/>
    </row>
    <row r="26" spans="1:15" ht="12.75">
      <c r="A26" s="85"/>
      <c r="B26" s="13"/>
      <c r="C26" s="13"/>
      <c r="D26" s="85"/>
      <c r="E26" s="13"/>
      <c r="F26" s="85"/>
      <c r="H26" s="4"/>
      <c r="I26" s="4"/>
      <c r="J26" s="8"/>
      <c r="K26" s="8"/>
      <c r="L26" s="8"/>
      <c r="M26" s="8"/>
      <c r="N26" s="4"/>
      <c r="O26" s="5"/>
    </row>
    <row r="27" spans="1:15" ht="12.75">
      <c r="A27" s="85"/>
      <c r="B27" s="13"/>
      <c r="C27" s="13"/>
      <c r="D27" s="85"/>
      <c r="E27" s="13"/>
      <c r="F27" s="85"/>
      <c r="H27" s="4"/>
      <c r="I27" s="4"/>
      <c r="J27" s="8"/>
      <c r="K27" s="8"/>
      <c r="L27" s="8"/>
      <c r="M27" s="8"/>
      <c r="N27" s="4"/>
      <c r="O27" s="5"/>
    </row>
    <row r="28" spans="1:15" ht="12.75">
      <c r="A28" s="85"/>
      <c r="B28" s="13"/>
      <c r="C28" s="13"/>
      <c r="D28" s="85"/>
      <c r="E28" s="13"/>
      <c r="F28" s="85"/>
      <c r="H28" s="4"/>
      <c r="I28" s="4"/>
      <c r="J28" s="8"/>
      <c r="K28" s="8"/>
      <c r="L28" s="8"/>
      <c r="M28" s="8"/>
      <c r="N28" s="4"/>
      <c r="O28" s="5"/>
    </row>
    <row r="29" spans="1:15" ht="12.75">
      <c r="A29" s="85"/>
      <c r="B29" s="85"/>
      <c r="C29" s="85"/>
      <c r="D29" s="85"/>
      <c r="E29" s="85"/>
      <c r="F29" s="85"/>
      <c r="H29" s="4"/>
      <c r="I29" s="4"/>
      <c r="J29" s="8"/>
      <c r="K29" s="8"/>
      <c r="L29" s="8"/>
      <c r="M29" s="8"/>
      <c r="N29" s="4"/>
      <c r="O29" s="5"/>
    </row>
    <row r="30" spans="1:15" ht="12.75">
      <c r="A30" s="85"/>
      <c r="B30" s="85"/>
      <c r="C30" s="85"/>
      <c r="D30" s="85"/>
      <c r="E30" s="85"/>
      <c r="F30" s="85"/>
      <c r="H30" s="4"/>
      <c r="I30" s="4"/>
      <c r="J30" s="8"/>
      <c r="K30" s="8"/>
      <c r="L30" s="8"/>
      <c r="M30" s="8"/>
      <c r="N30" s="4"/>
      <c r="O30" s="4"/>
    </row>
    <row r="31" spans="1:15" ht="12.75">
      <c r="A31" s="85"/>
      <c r="B31" s="85"/>
      <c r="C31" s="85"/>
      <c r="D31" s="85"/>
      <c r="E31" s="85"/>
      <c r="F31" s="85"/>
      <c r="H31" s="4"/>
      <c r="I31" s="4"/>
      <c r="J31" s="8"/>
      <c r="K31" s="8"/>
      <c r="L31" s="8"/>
      <c r="M31" s="8"/>
      <c r="N31" s="4"/>
      <c r="O31" s="4"/>
    </row>
    <row r="32" spans="10:13" ht="12.75">
      <c r="J32" s="9"/>
      <c r="K32" s="9"/>
      <c r="L32" s="9"/>
      <c r="M32" s="9"/>
    </row>
    <row r="33" spans="10:13" ht="12.75">
      <c r="J33" s="9"/>
      <c r="K33" s="9"/>
      <c r="L33" s="9"/>
      <c r="M33" s="9"/>
    </row>
    <row r="34" spans="10:13" ht="12.75">
      <c r="J34" s="9"/>
      <c r="K34" s="9"/>
      <c r="L34" s="9"/>
      <c r="M34" s="9"/>
    </row>
    <row r="35" spans="10:13" ht="12.75">
      <c r="J35" s="9"/>
      <c r="K35" s="9"/>
      <c r="L35" s="9"/>
      <c r="M35" s="9"/>
    </row>
    <row r="36" spans="10:13" ht="12.75">
      <c r="J36" s="9"/>
      <c r="K36" s="9"/>
      <c r="L36" s="9"/>
      <c r="M36" s="9"/>
    </row>
    <row r="37" spans="10:13" ht="12.75">
      <c r="J37" s="9"/>
      <c r="K37" s="9"/>
      <c r="L37" s="9"/>
      <c r="M37" s="9"/>
    </row>
    <row r="38" spans="10:13" ht="12.75">
      <c r="J38" s="9"/>
      <c r="K38" s="9"/>
      <c r="L38" s="9"/>
      <c r="M38" s="9"/>
    </row>
    <row r="39" spans="10:13" ht="12.75">
      <c r="J39" s="9"/>
      <c r="K39" s="9"/>
      <c r="L39" s="9"/>
      <c r="M39" s="9"/>
    </row>
    <row r="40" spans="10:13" ht="12.75">
      <c r="J40" s="9"/>
      <c r="K40" s="9"/>
      <c r="L40" s="9"/>
      <c r="M40" s="9"/>
    </row>
    <row r="41" spans="10:13" ht="12.75">
      <c r="J41" s="9"/>
      <c r="K41" s="9"/>
      <c r="L41" s="9"/>
      <c r="M41" s="9"/>
    </row>
    <row r="42" spans="10:13" ht="12.75">
      <c r="J42" s="9"/>
      <c r="K42" s="9"/>
      <c r="L42" s="9"/>
      <c r="M42" s="9"/>
    </row>
    <row r="43" spans="10:13" ht="12.75">
      <c r="J43" s="9"/>
      <c r="K43" s="9"/>
      <c r="L43" s="9"/>
      <c r="M43" s="9"/>
    </row>
    <row r="44" spans="10:13" ht="12.75">
      <c r="J44" s="9"/>
      <c r="K44" s="9"/>
      <c r="L44" s="9"/>
      <c r="M44" s="9"/>
    </row>
    <row r="45" spans="10:13" ht="12.75">
      <c r="J45" s="9"/>
      <c r="K45" s="9"/>
      <c r="L45" s="9"/>
      <c r="M45" s="9"/>
    </row>
    <row r="46" spans="10:13" ht="12.75">
      <c r="J46" s="9"/>
      <c r="K46" s="9"/>
      <c r="L46" s="9"/>
      <c r="M46" s="9"/>
    </row>
    <row r="47" spans="10:13" ht="12.75">
      <c r="J47" s="9"/>
      <c r="K47" s="9"/>
      <c r="L47" s="9"/>
      <c r="M47" s="9"/>
    </row>
    <row r="48" spans="10:13" ht="12.75">
      <c r="J48" s="9"/>
      <c r="K48" s="9"/>
      <c r="L48" s="9"/>
      <c r="M48" s="9"/>
    </row>
    <row r="49" spans="10:13" ht="12.75">
      <c r="J49" s="9"/>
      <c r="K49" s="9"/>
      <c r="L49" s="9"/>
      <c r="M49" s="9"/>
    </row>
    <row r="50" spans="10:13" ht="12.75">
      <c r="J50" s="9"/>
      <c r="K50" s="9"/>
      <c r="L50" s="9"/>
      <c r="M50" s="9"/>
    </row>
    <row r="51" spans="10:13" ht="12.75">
      <c r="J51" s="9"/>
      <c r="K51" s="9"/>
      <c r="L51" s="9"/>
      <c r="M51" s="9"/>
    </row>
    <row r="52" spans="10:13" ht="12.75">
      <c r="J52" s="9"/>
      <c r="K52" s="9"/>
      <c r="L52" s="9"/>
      <c r="M52" s="9"/>
    </row>
    <row r="53" spans="10:13" ht="12.75">
      <c r="J53" s="9"/>
      <c r="K53" s="9"/>
      <c r="L53" s="9"/>
      <c r="M53" s="9"/>
    </row>
    <row r="54" spans="10:13" ht="12.75">
      <c r="J54" s="9"/>
      <c r="K54" s="9"/>
      <c r="L54" s="9"/>
      <c r="M54" s="9"/>
    </row>
    <row r="55" spans="10:13" ht="12.75">
      <c r="J55" s="9"/>
      <c r="K55" s="9"/>
      <c r="L55" s="9"/>
      <c r="M55" s="9"/>
    </row>
    <row r="56" spans="10:13" ht="12.75">
      <c r="J56" s="9"/>
      <c r="K56" s="9"/>
      <c r="L56" s="9"/>
      <c r="M56" s="9"/>
    </row>
    <row r="57" spans="10:13" ht="12.75">
      <c r="J57" s="9"/>
      <c r="K57" s="9"/>
      <c r="L57" s="9"/>
      <c r="M57" s="9"/>
    </row>
    <row r="58" spans="10:13" ht="12.75">
      <c r="J58" s="9"/>
      <c r="K58" s="9"/>
      <c r="L58" s="9"/>
      <c r="M58" s="9"/>
    </row>
    <row r="59" spans="10:13" ht="12.75">
      <c r="J59" s="9"/>
      <c r="K59" s="9"/>
      <c r="L59" s="9"/>
      <c r="M59" s="9"/>
    </row>
    <row r="60" spans="10:13" ht="12.75">
      <c r="J60" s="9"/>
      <c r="K60" s="9"/>
      <c r="L60" s="9"/>
      <c r="M60" s="9"/>
    </row>
    <row r="61" spans="10:13" ht="12.75">
      <c r="J61" s="9"/>
      <c r="K61" s="9"/>
      <c r="L61" s="9"/>
      <c r="M61" s="9"/>
    </row>
    <row r="62" spans="10:13" ht="12.75">
      <c r="J62" s="9"/>
      <c r="K62" s="9"/>
      <c r="L62" s="9"/>
      <c r="M62" s="9"/>
    </row>
    <row r="63" spans="10:13" ht="12.75">
      <c r="J63" s="9"/>
      <c r="K63" s="9"/>
      <c r="L63" s="9"/>
      <c r="M63" s="9"/>
    </row>
  </sheetData>
  <sheetProtection/>
  <mergeCells count="20">
    <mergeCell ref="E1:F1"/>
    <mergeCell ref="A1:B1"/>
    <mergeCell ref="A2:B2"/>
    <mergeCell ref="A3:B3"/>
    <mergeCell ref="A4:B4"/>
    <mergeCell ref="A5:B5"/>
    <mergeCell ref="F14:F15"/>
    <mergeCell ref="A14:A15"/>
    <mergeCell ref="B14:B15"/>
    <mergeCell ref="C14:C15"/>
    <mergeCell ref="D14:D15"/>
    <mergeCell ref="E14:E15"/>
    <mergeCell ref="A10:F10"/>
    <mergeCell ref="A12:F12"/>
    <mergeCell ref="E2:F2"/>
    <mergeCell ref="E3:F3"/>
    <mergeCell ref="E4:F4"/>
    <mergeCell ref="E5:F5"/>
    <mergeCell ref="E6:F6"/>
    <mergeCell ref="E9:F9"/>
  </mergeCells>
  <printOptions/>
  <pageMargins left="0.43" right="0.43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B31"/>
  <sheetViews>
    <sheetView view="pageBreakPreview" zoomScaleSheetLayoutView="100" zoomScalePageLayoutView="0" workbookViewId="0" topLeftCell="A7">
      <selection activeCell="D23" sqref="D23"/>
    </sheetView>
  </sheetViews>
  <sheetFormatPr defaultColWidth="9.00390625" defaultRowHeight="12.75"/>
  <cols>
    <col min="1" max="1" width="2.75390625" style="0" customWidth="1"/>
    <col min="2" max="2" width="14.125" style="0" customWidth="1"/>
    <col min="3" max="3" width="15.75390625" style="0" customWidth="1"/>
    <col min="4" max="4" width="7.75390625" style="0" customWidth="1"/>
    <col min="5" max="5" width="1.75390625" style="0" customWidth="1"/>
    <col min="6" max="6" width="6.375" style="0" customWidth="1"/>
    <col min="7" max="7" width="1.25" style="0" customWidth="1"/>
    <col min="8" max="8" width="5.125" style="0" customWidth="1"/>
    <col min="9" max="9" width="1.75390625" style="0" customWidth="1"/>
    <col min="10" max="10" width="8.00390625" style="0" customWidth="1"/>
    <col min="11" max="11" width="2.875" style="0" customWidth="1"/>
    <col min="12" max="12" width="3.125" style="0" customWidth="1"/>
    <col min="13" max="13" width="1.25" style="0" customWidth="1"/>
    <col min="14" max="14" width="0.2421875" style="0" customWidth="1"/>
    <col min="15" max="15" width="1.875" style="0" hidden="1" customWidth="1"/>
    <col min="16" max="16" width="1.25" style="0" hidden="1" customWidth="1"/>
    <col min="17" max="17" width="0.37109375" style="0" hidden="1" customWidth="1"/>
    <col min="18" max="20" width="1.25" style="0" hidden="1" customWidth="1"/>
    <col min="21" max="21" width="0.74609375" style="0" hidden="1" customWidth="1"/>
    <col min="22" max="22" width="10.75390625" style="29" customWidth="1"/>
    <col min="24" max="24" width="16.375" style="0" customWidth="1"/>
  </cols>
  <sheetData>
    <row r="1" spans="5:22" s="3" customFormat="1" ht="17.25" customHeight="1">
      <c r="E1" s="106" t="s">
        <v>33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</row>
    <row r="2" spans="5:22" s="3" customFormat="1" ht="13.5" customHeight="1">
      <c r="E2" s="102" t="s">
        <v>34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</row>
    <row r="3" spans="5:22" s="3" customFormat="1" ht="15" customHeight="1">
      <c r="E3" s="102" t="s">
        <v>35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5:22" s="3" customFormat="1" ht="24.75" customHeight="1">
      <c r="E4" s="102" t="s">
        <v>36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</row>
    <row r="5" spans="5:22" s="3" customFormat="1" ht="24.75" customHeight="1">
      <c r="E5" s="102" t="s">
        <v>37</v>
      </c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</row>
    <row r="6" spans="5:6" s="3" customFormat="1" ht="12.75">
      <c r="E6" s="102"/>
      <c r="F6" s="102"/>
    </row>
    <row r="7" spans="1:22" ht="12.75">
      <c r="A7" s="3"/>
      <c r="B7" s="3"/>
      <c r="C7" s="3"/>
      <c r="D7" s="3"/>
      <c r="E7" s="26"/>
      <c r="F7" s="26"/>
      <c r="G7" s="21"/>
      <c r="H7" s="21"/>
      <c r="I7" s="21"/>
      <c r="J7" s="21"/>
      <c r="K7" s="21"/>
      <c r="L7" s="21"/>
      <c r="M7" s="21"/>
      <c r="N7" s="21"/>
      <c r="O7" s="27"/>
      <c r="P7" s="27"/>
      <c r="Q7" s="27"/>
      <c r="R7" s="27"/>
      <c r="S7" s="27"/>
      <c r="T7" s="27"/>
      <c r="U7" s="27"/>
      <c r="V7" s="28"/>
    </row>
    <row r="8" spans="1:22" ht="12.75">
      <c r="A8" s="109" t="s">
        <v>14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</row>
    <row r="9" spans="1:22" ht="12.75">
      <c r="A9" s="132" t="s">
        <v>40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</row>
    <row r="10" spans="1:22" ht="12.75">
      <c r="A10" s="96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8"/>
    </row>
    <row r="11" spans="1:22" s="3" customFormat="1" ht="15.75" customHeight="1">
      <c r="A11" s="133" t="s">
        <v>45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</row>
    <row r="12" spans="1:10" s="3" customFormat="1" ht="13.5" customHeight="1">
      <c r="A12" s="95"/>
      <c r="B12" s="95"/>
      <c r="C12" s="95"/>
      <c r="D12" s="95"/>
      <c r="E12" s="95"/>
      <c r="F12" s="95"/>
      <c r="G12" s="15"/>
      <c r="H12" s="14"/>
      <c r="I12" s="15"/>
      <c r="J12" s="14"/>
    </row>
    <row r="13" spans="1:22" ht="78.75" customHeight="1">
      <c r="A13" s="30" t="s">
        <v>0</v>
      </c>
      <c r="B13" s="30" t="s">
        <v>1</v>
      </c>
      <c r="C13" s="124" t="s">
        <v>2</v>
      </c>
      <c r="D13" s="125"/>
      <c r="E13" s="126" t="s">
        <v>15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5"/>
      <c r="V13" s="30" t="s">
        <v>12</v>
      </c>
    </row>
    <row r="14" spans="1:22" ht="11.25" customHeight="1">
      <c r="A14" s="31">
        <v>1</v>
      </c>
      <c r="B14" s="31">
        <v>2</v>
      </c>
      <c r="C14" s="127">
        <v>3</v>
      </c>
      <c r="D14" s="128"/>
      <c r="E14" s="129" t="s">
        <v>11</v>
      </c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8"/>
      <c r="V14" s="32">
        <v>5</v>
      </c>
    </row>
    <row r="15" spans="1:22" ht="124.5" customHeight="1">
      <c r="A15" s="33" t="s">
        <v>3</v>
      </c>
      <c r="B15" s="34" t="s">
        <v>47</v>
      </c>
      <c r="C15" s="130" t="s">
        <v>31</v>
      </c>
      <c r="D15" s="131"/>
      <c r="E15" s="35" t="s">
        <v>18</v>
      </c>
      <c r="F15" s="36">
        <f>D16</f>
        <v>1068.07</v>
      </c>
      <c r="G15" s="37" t="s">
        <v>19</v>
      </c>
      <c r="H15" s="37">
        <f>D18</f>
        <v>9.1</v>
      </c>
      <c r="I15" s="38" t="s">
        <v>10</v>
      </c>
      <c r="J15" s="39">
        <f>D17</f>
        <v>4.25</v>
      </c>
      <c r="K15" s="40" t="s">
        <v>20</v>
      </c>
      <c r="L15" s="72"/>
      <c r="M15" s="41"/>
      <c r="N15" s="41"/>
      <c r="O15" s="42"/>
      <c r="P15" s="42"/>
      <c r="Q15" s="42"/>
      <c r="R15" s="42"/>
      <c r="S15" s="42"/>
      <c r="T15" s="42"/>
      <c r="U15" s="42"/>
      <c r="V15" s="74">
        <f>ROUND((F15+H15*J15)*H17*J17,2)</f>
        <v>216.92</v>
      </c>
    </row>
    <row r="16" spans="1:22" ht="11.25" customHeight="1">
      <c r="A16" s="43"/>
      <c r="B16" s="44"/>
      <c r="C16" s="45" t="s">
        <v>23</v>
      </c>
      <c r="D16" s="46">
        <v>1068.07</v>
      </c>
      <c r="E16" s="47"/>
      <c r="F16" s="47"/>
      <c r="G16" s="47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9"/>
      <c r="V16" s="50"/>
    </row>
    <row r="17" spans="1:22" ht="11.25" customHeight="1">
      <c r="A17" s="43"/>
      <c r="B17" s="44"/>
      <c r="C17" s="45" t="s">
        <v>25</v>
      </c>
      <c r="D17" s="51">
        <v>4.25</v>
      </c>
      <c r="E17" s="52"/>
      <c r="F17" s="53"/>
      <c r="G17" s="54" t="s">
        <v>10</v>
      </c>
      <c r="H17" s="55">
        <f>D19</f>
        <v>0.05</v>
      </c>
      <c r="I17" s="56" t="s">
        <v>10</v>
      </c>
      <c r="J17" s="57">
        <f>D20</f>
        <v>3.92</v>
      </c>
      <c r="K17" s="58"/>
      <c r="L17" s="123"/>
      <c r="M17" s="123"/>
      <c r="N17" s="55"/>
      <c r="O17" s="54"/>
      <c r="P17" s="48"/>
      <c r="Q17" s="48"/>
      <c r="R17" s="48"/>
      <c r="S17" s="48"/>
      <c r="T17" s="48"/>
      <c r="U17" s="49"/>
      <c r="V17" s="50"/>
    </row>
    <row r="18" spans="1:22" ht="11.25" customHeight="1">
      <c r="A18" s="43"/>
      <c r="B18" s="59"/>
      <c r="C18" s="45" t="s">
        <v>26</v>
      </c>
      <c r="D18" s="93">
        <v>9.1</v>
      </c>
      <c r="E18" s="47"/>
      <c r="F18" s="47"/>
      <c r="G18" s="47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9"/>
      <c r="V18" s="50"/>
    </row>
    <row r="19" spans="1:22" ht="39" customHeight="1">
      <c r="A19" s="43"/>
      <c r="B19" s="75" t="s">
        <v>46</v>
      </c>
      <c r="C19" s="76"/>
      <c r="D19" s="51">
        <v>0.05</v>
      </c>
      <c r="E19" s="47"/>
      <c r="F19" s="47"/>
      <c r="G19" s="47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9"/>
      <c r="V19" s="50"/>
    </row>
    <row r="20" spans="1:28" ht="27.75" customHeight="1">
      <c r="A20" s="73"/>
      <c r="B20" s="114" t="s">
        <v>42</v>
      </c>
      <c r="C20" s="115"/>
      <c r="D20" s="71">
        <v>3.92</v>
      </c>
      <c r="E20" s="60"/>
      <c r="F20" s="60"/>
      <c r="G20" s="60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2"/>
      <c r="V20" s="63"/>
      <c r="AA20" s="110"/>
      <c r="AB20" s="110"/>
    </row>
    <row r="21" spans="1:22" ht="13.5" customHeight="1">
      <c r="A21" s="64" t="s">
        <v>17</v>
      </c>
      <c r="B21" s="65"/>
      <c r="C21" s="111" t="s">
        <v>22</v>
      </c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3"/>
      <c r="V21" s="77">
        <f>V15*1000</f>
        <v>216920</v>
      </c>
    </row>
    <row r="22" spans="1:28" ht="16.5" customHeight="1">
      <c r="A22" s="64" t="s">
        <v>21</v>
      </c>
      <c r="B22" s="121" t="s">
        <v>32</v>
      </c>
      <c r="C22" s="122"/>
      <c r="D22" s="19" t="s">
        <v>48</v>
      </c>
      <c r="E22" s="119">
        <f>V21</f>
        <v>216920</v>
      </c>
      <c r="F22" s="120"/>
      <c r="G22" s="120"/>
      <c r="H22" s="120"/>
      <c r="I22" s="120"/>
      <c r="J22" s="120"/>
      <c r="K22" s="66" t="s">
        <v>10</v>
      </c>
      <c r="L22" s="66" t="str">
        <f>D22</f>
        <v>0,3</v>
      </c>
      <c r="M22" s="66"/>
      <c r="N22" s="66"/>
      <c r="O22" s="66"/>
      <c r="P22" s="66"/>
      <c r="Q22" s="66"/>
      <c r="R22" s="66"/>
      <c r="S22" s="66"/>
      <c r="T22" s="66"/>
      <c r="U22" s="66"/>
      <c r="V22" s="78">
        <f>ROUND(E22*L22,3)</f>
        <v>65076</v>
      </c>
      <c r="Z22" s="116"/>
      <c r="AA22" s="116"/>
      <c r="AB22" s="116"/>
    </row>
    <row r="23" spans="1:27" ht="12.75">
      <c r="A23" s="67" t="s">
        <v>24</v>
      </c>
      <c r="B23" s="1"/>
      <c r="C23" s="2" t="s">
        <v>13</v>
      </c>
      <c r="D23" s="68">
        <v>0.18</v>
      </c>
      <c r="E23" s="18"/>
      <c r="F23" s="18"/>
      <c r="G23" s="1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79">
        <f>ROUND(V22*0.18,3)</f>
        <v>11713.68</v>
      </c>
      <c r="Z23" s="117"/>
      <c r="AA23" s="117"/>
    </row>
    <row r="24" spans="1:22" ht="19.5" customHeight="1">
      <c r="A24" s="20" t="s">
        <v>27</v>
      </c>
      <c r="B24" s="118" t="s">
        <v>43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70"/>
      <c r="P24" s="13"/>
      <c r="Q24" s="13"/>
      <c r="R24" s="13"/>
      <c r="S24" s="13"/>
      <c r="T24" s="13"/>
      <c r="U24" s="13"/>
      <c r="V24" s="80">
        <f>ROUND((V22+V23),2)</f>
        <v>76789.68</v>
      </c>
    </row>
    <row r="26" spans="2:14" ht="12.75">
      <c r="B26" s="13"/>
      <c r="C26" s="13"/>
      <c r="D26" s="3"/>
      <c r="E26" s="3"/>
      <c r="F26" s="3"/>
      <c r="G26" s="3"/>
      <c r="H26" s="13"/>
      <c r="I26" s="3"/>
      <c r="J26" s="3"/>
      <c r="K26" s="3"/>
      <c r="L26" s="3"/>
      <c r="M26" s="3"/>
      <c r="N26" s="3"/>
    </row>
    <row r="27" spans="2:22" ht="15">
      <c r="B27" s="83" t="s">
        <v>38</v>
      </c>
      <c r="C27" s="81"/>
      <c r="D27" s="3"/>
      <c r="E27" s="3"/>
      <c r="F27" s="3"/>
      <c r="G27" s="81"/>
      <c r="H27" s="3"/>
      <c r="I27" s="3"/>
      <c r="J27" s="3" t="s">
        <v>41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9"/>
    </row>
    <row r="28" spans="2:7" ht="15">
      <c r="B28" s="83"/>
      <c r="C28" s="82"/>
      <c r="G28" s="82"/>
    </row>
    <row r="29" spans="2:7" ht="15">
      <c r="B29" s="81"/>
      <c r="C29" s="82"/>
      <c r="G29" s="82"/>
    </row>
    <row r="30" spans="2:7" ht="15">
      <c r="B30" s="81"/>
      <c r="C30" s="82"/>
      <c r="G30" s="82"/>
    </row>
    <row r="31" spans="2:7" ht="15">
      <c r="B31" s="84"/>
      <c r="C31" s="82"/>
      <c r="G31" s="82"/>
    </row>
  </sheetData>
  <sheetProtection/>
  <mergeCells count="23">
    <mergeCell ref="E1:V1"/>
    <mergeCell ref="L17:M17"/>
    <mergeCell ref="C13:D13"/>
    <mergeCell ref="E13:U13"/>
    <mergeCell ref="C14:D14"/>
    <mergeCell ref="E14:U14"/>
    <mergeCell ref="C15:D15"/>
    <mergeCell ref="A9:V9"/>
    <mergeCell ref="A11:V11"/>
    <mergeCell ref="E2:V2"/>
    <mergeCell ref="C21:U21"/>
    <mergeCell ref="B20:C20"/>
    <mergeCell ref="Z22:AB22"/>
    <mergeCell ref="Z23:AA23"/>
    <mergeCell ref="B24:N24"/>
    <mergeCell ref="E22:J22"/>
    <mergeCell ref="B22:C22"/>
    <mergeCell ref="E3:V3"/>
    <mergeCell ref="E4:V4"/>
    <mergeCell ref="E5:V5"/>
    <mergeCell ref="E6:F6"/>
    <mergeCell ref="A8:V8"/>
    <mergeCell ref="AA20:AB20"/>
  </mergeCells>
  <printOptions/>
  <pageMargins left="0.7086614173228347" right="0.11811023622047245" top="0.35433070866141736" bottom="0.35433070866141736" header="0.31496062992125984" footer="0.31496062992125984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Шмыгов Руслан Владимирович</cp:lastModifiedBy>
  <cp:lastPrinted>2016-03-31T10:24:54Z</cp:lastPrinted>
  <dcterms:created xsi:type="dcterms:W3CDTF">2005-04-12T07:03:24Z</dcterms:created>
  <dcterms:modified xsi:type="dcterms:W3CDTF">2016-07-14T06:39:43Z</dcterms:modified>
  <cp:category/>
  <cp:version/>
  <cp:contentType/>
  <cp:contentStatus/>
</cp:coreProperties>
</file>